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6C3F0E49-0F2B-9A4F-8DE9-FFEBE98323BE}" xr6:coauthVersionLast="47" xr6:coauthVersionMax="47" xr10:uidLastSave="{00000000-0000-0000-0000-000000000000}"/>
  <bookViews>
    <workbookView xWindow="940" yWindow="920" windowWidth="27160" windowHeight="22100" xr2:uid="{00000000-000D-0000-FFFF-FFFF00000000}"/>
  </bookViews>
  <sheets>
    <sheet name="Soybeans2025" sheetId="1" r:id="rId1"/>
    <sheet name="Sheet1" sheetId="2" r:id="rId2"/>
  </sheets>
  <definedNames>
    <definedName name="_xlnm.Print_Area" localSheetId="0">Soybeans2025!$A$1:$G$63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C52" i="1" s="1"/>
  <c r="F52" i="1"/>
  <c r="G52" i="1" s="1"/>
  <c r="F11" i="1" l="1"/>
  <c r="D16" i="1"/>
  <c r="D15" i="1"/>
  <c r="F16" i="1"/>
  <c r="F18" i="1"/>
  <c r="F33" i="2"/>
  <c r="C33" i="2"/>
  <c r="F14" i="1"/>
  <c r="F29" i="1"/>
  <c r="F19" i="1"/>
  <c r="F17" i="1"/>
  <c r="D25" i="1"/>
  <c r="F25" i="1" s="1"/>
  <c r="D26" i="1"/>
  <c r="F26" i="1"/>
  <c r="F12" i="1"/>
  <c r="G6" i="2"/>
  <c r="F15" i="1"/>
  <c r="F20" i="1"/>
  <c r="F21" i="1"/>
  <c r="F22" i="1"/>
  <c r="F23" i="1"/>
  <c r="F24" i="1"/>
  <c r="G15" i="2"/>
  <c r="F27" i="1"/>
  <c r="F28" i="1"/>
  <c r="F30" i="1"/>
  <c r="F31" i="1"/>
  <c r="F32" i="1"/>
  <c r="F38" i="1"/>
  <c r="F39" i="1"/>
  <c r="F40" i="1"/>
  <c r="G12" i="2" l="1"/>
  <c r="G10" i="2"/>
  <c r="G8" i="2"/>
  <c r="G14" i="2"/>
  <c r="D33" i="1"/>
  <c r="F33" i="1" s="1"/>
  <c r="G16" i="2" s="1"/>
  <c r="G18" i="2" l="1"/>
  <c r="I14" i="2" s="1"/>
  <c r="F35" i="1"/>
  <c r="I8" i="2" l="1"/>
  <c r="I15" i="2"/>
  <c r="I12" i="2"/>
  <c r="I10" i="2"/>
  <c r="I6" i="2"/>
  <c r="I18" i="2" s="1"/>
  <c r="I16" i="2"/>
  <c r="F57" i="1"/>
  <c r="E53" i="1"/>
  <c r="G55" i="1"/>
  <c r="F55" i="1"/>
  <c r="G53" i="1"/>
  <c r="C56" i="1"/>
  <c r="F53" i="1"/>
  <c r="E55" i="1"/>
  <c r="D56" i="1"/>
  <c r="G56" i="1"/>
  <c r="E57" i="1"/>
  <c r="E56" i="1"/>
  <c r="E54" i="1"/>
  <c r="G57" i="1"/>
  <c r="D41" i="1"/>
  <c r="F41" i="1" s="1"/>
  <c r="F43" i="1" s="1"/>
  <c r="F46" i="1" s="1"/>
  <c r="C57" i="1"/>
  <c r="D55" i="1"/>
  <c r="C53" i="1"/>
  <c r="F56" i="1"/>
  <c r="D53" i="1"/>
  <c r="C55" i="1"/>
  <c r="D57" i="1"/>
  <c r="F54" i="1"/>
  <c r="G54" i="1"/>
  <c r="D54" i="1"/>
  <c r="C54" i="1"/>
</calcChain>
</file>

<file path=xl/sharedStrings.xml><?xml version="1.0" encoding="utf-8"?>
<sst xmlns="http://schemas.openxmlformats.org/spreadsheetml/2006/main" count="142" uniqueCount="71">
  <si>
    <t>SOYBEANS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</si>
  <si>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</si>
  <si>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</si>
  <si>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</si>
  <si>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</si>
  <si>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</si>
  <si>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Bushels per acre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</si>
  <si>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</si>
  <si>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</si>
  <si>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</si>
  <si>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</si>
  <si>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</si>
  <si>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</si>
  <si>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</si>
  <si>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</si>
  <si>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</si>
  <si>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</si>
  <si>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</si>
  <si>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 xml:space="preserve">Soil Test </t>
  </si>
  <si>
    <t>ACRE</t>
  </si>
  <si>
    <t>_</t>
  </si>
  <si>
    <t>Seed &amp; Inoculant</t>
  </si>
  <si>
    <t>BAG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</si>
  <si>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</si>
  <si>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</si>
  <si>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</si>
  <si>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</si>
  <si>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</si>
  <si>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</si>
  <si>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</si>
  <si>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Boron /Micronutrients</t>
  </si>
  <si>
    <t>Lime (Prorated)</t>
  </si>
  <si>
    <t>Herbicides</t>
  </si>
  <si>
    <t>Insecticides</t>
  </si>
  <si>
    <t>Fungicides</t>
  </si>
  <si>
    <t>Nematicide</t>
  </si>
  <si>
    <t>Consultant/Scouting Fee</t>
  </si>
  <si>
    <t>Drying</t>
  </si>
  <si>
    <t>BU.</t>
  </si>
  <si>
    <t>Hauling</t>
  </si>
  <si>
    <t>Crop Insurance</t>
  </si>
  <si>
    <t>Aerial Application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</si>
  <si>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</si>
  <si>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</si>
  <si>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</si>
  <si>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</si>
  <si>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</si>
  <si>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</si>
  <si>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</si>
  <si>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 xml:space="preserve">   TOTAL VARIABLE COST</t>
  </si>
  <si>
    <t>2. FIXED COSTS</t>
  </si>
  <si>
    <t>Irrigation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</si>
  <si>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</si>
  <si>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</si>
  <si>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</si>
  <si>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</si>
  <si>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</si>
  <si>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</si>
  <si>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($/BU)----------------------------------------</t>
  </si>
  <si>
    <t>Yld Bu/acre</t>
  </si>
  <si>
    <t>1  Production costs held constant except for drying and hauling</t>
  </si>
  <si>
    <t>Seed</t>
  </si>
  <si>
    <t>Fertilzer &amp; Lime</t>
  </si>
  <si>
    <t>Chemicals</t>
  </si>
  <si>
    <t>Drying &amp; Hauling</t>
  </si>
  <si>
    <t>Machinery &amp; Labor</t>
  </si>
  <si>
    <t>Other</t>
  </si>
  <si>
    <t>Rent</t>
  </si>
  <si>
    <t>ALABAMA, 2026</t>
  </si>
  <si>
    <t>Authors: Wendiam Sawadgo, Extension Economist; Max Runge, Extension Economist; Cade Grace, Extension Agent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</si>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</sst>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0.0000"/>
    <numFmt numFmtId="167" formatCode="&quot;$&quot;#,##0.00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sz val="7.5"/>
      <color indexed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0" fillId="23" borderId="7" applyNumberFormat="0" applyFont="0" applyAlignment="0" applyProtection="0"/>
    <xf numFmtId="0" fontId="31" fillId="23" borderId="7" applyNumberFormat="0" applyFont="0" applyAlignment="0" applyProtection="0"/>
    <xf numFmtId="0" fontId="1" fillId="0" borderId="0"/>
  </cellStyleXfs>
  <cellXfs count="85">
    <xf numFmtId="0" fontId="0" fillId="0" borderId="0" xfId="0"/>
    <xf numFmtId="0" fontId="22" fillId="0" borderId="0" xfId="0" applyFont="1" applyProtection="1">
      <protection locked="0"/>
    </xf>
    <xf numFmtId="0" fontId="23" fillId="0" borderId="0" xfId="0" applyFont="1"/>
    <xf numFmtId="0" fontId="24" fillId="0" borderId="0" xfId="0" applyFont="1" applyAlignment="1" applyProtection="1">
      <alignment horizontal="right"/>
      <protection locked="0"/>
    </xf>
    <xf numFmtId="0" fontId="24" fillId="0" borderId="0" xfId="0" applyFont="1" applyAlignment="1" applyProtection="1">
      <alignment horizontal="left"/>
      <protection locked="0"/>
    </xf>
    <xf numFmtId="164" fontId="25" fillId="0" borderId="0" xfId="0" applyNumberFormat="1" applyFont="1" applyProtection="1">
      <protection locked="0"/>
    </xf>
    <xf numFmtId="164" fontId="23" fillId="0" borderId="0" xfId="0" applyNumberFormat="1" applyFont="1"/>
    <xf numFmtId="164" fontId="25" fillId="0" borderId="0" xfId="0" applyNumberFormat="1" applyFont="1" applyAlignment="1" applyProtection="1">
      <alignment horizontal="right"/>
      <protection locked="0"/>
    </xf>
    <xf numFmtId="2" fontId="25" fillId="0" borderId="0" xfId="0" applyNumberFormat="1" applyFont="1" applyAlignment="1" applyProtection="1">
      <alignment horizontal="right"/>
      <protection locked="0"/>
    </xf>
    <xf numFmtId="166" fontId="25" fillId="0" borderId="0" xfId="0" applyNumberFormat="1" applyFont="1" applyProtection="1">
      <protection locked="0"/>
    </xf>
    <xf numFmtId="167" fontId="20" fillId="0" borderId="0" xfId="0" applyNumberFormat="1" applyFont="1"/>
    <xf numFmtId="0" fontId="24" fillId="0" borderId="0" xfId="0" applyFont="1" applyProtection="1">
      <protection locked="0"/>
    </xf>
    <xf numFmtId="164" fontId="23" fillId="0" borderId="0" xfId="0" quotePrefix="1" applyNumberFormat="1" applyFont="1"/>
    <xf numFmtId="164" fontId="23" fillId="0" borderId="0" xfId="0" applyNumberFormat="1" applyFont="1" applyProtection="1"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164" fontId="23" fillId="0" borderId="10" xfId="0" applyNumberFormat="1" applyFont="1" applyBorder="1" applyProtection="1">
      <protection locked="0"/>
    </xf>
    <xf numFmtId="167" fontId="20" fillId="0" borderId="10" xfId="0" applyNumberFormat="1" applyFont="1" applyBorder="1"/>
    <xf numFmtId="0" fontId="0" fillId="0" borderId="0" xfId="0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164" fontId="21" fillId="0" borderId="0" xfId="0" applyNumberFormat="1" applyFont="1" applyAlignment="1" applyProtection="1">
      <alignment horizontal="center"/>
      <protection locked="0"/>
    </xf>
    <xf numFmtId="164" fontId="21" fillId="0" borderId="11" xfId="0" quotePrefix="1" applyNumberFormat="1" applyFont="1" applyBorder="1" applyAlignment="1" applyProtection="1">
      <alignment horizontal="left"/>
      <protection locked="0"/>
    </xf>
    <xf numFmtId="0" fontId="0" fillId="0" borderId="10" xfId="0" applyBorder="1" applyProtection="1">
      <protection locked="0"/>
    </xf>
    <xf numFmtId="0" fontId="0" fillId="0" borderId="12" xfId="0" applyBorder="1" applyProtection="1">
      <protection locked="0"/>
    </xf>
    <xf numFmtId="164" fontId="21" fillId="0" borderId="13" xfId="0" applyNumberFormat="1" applyFont="1" applyBorder="1" applyAlignment="1" applyProtection="1">
      <alignment horizontal="center"/>
      <protection locked="0"/>
    </xf>
    <xf numFmtId="167" fontId="22" fillId="0" borderId="11" xfId="0" applyNumberFormat="1" applyFont="1" applyBorder="1" applyAlignment="1" applyProtection="1">
      <alignment horizontal="center"/>
      <protection locked="0"/>
    </xf>
    <xf numFmtId="167" fontId="22" fillId="0" borderId="10" xfId="0" applyNumberFormat="1" applyFont="1" applyBorder="1" applyAlignment="1" applyProtection="1">
      <alignment horizontal="center"/>
      <protection locked="0"/>
    </xf>
    <xf numFmtId="167" fontId="22" fillId="0" borderId="12" xfId="0" applyNumberFormat="1" applyFont="1" applyBorder="1" applyAlignment="1" applyProtection="1">
      <alignment horizontal="center"/>
      <protection locked="0"/>
    </xf>
    <xf numFmtId="3" fontId="22" fillId="0" borderId="14" xfId="0" applyNumberFormat="1" applyFont="1" applyBorder="1" applyAlignment="1" applyProtection="1">
      <alignment horizontal="center"/>
      <protection locked="0"/>
    </xf>
    <xf numFmtId="3" fontId="22" fillId="0" borderId="15" xfId="0" applyNumberFormat="1" applyFont="1" applyBorder="1" applyAlignment="1" applyProtection="1">
      <alignment horizontal="center"/>
      <protection locked="0"/>
    </xf>
    <xf numFmtId="0" fontId="0" fillId="0" borderId="16" xfId="0" applyBorder="1" applyProtection="1">
      <protection locked="0"/>
    </xf>
    <xf numFmtId="3" fontId="22" fillId="0" borderId="17" xfId="0" applyNumberFormat="1" applyFont="1" applyBorder="1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64" fontId="28" fillId="0" borderId="0" xfId="0" applyNumberFormat="1" applyFont="1" applyProtection="1">
      <protection locked="0"/>
    </xf>
    <xf numFmtId="167" fontId="0" fillId="0" borderId="0" xfId="0" applyNumberFormat="1" applyAlignment="1" applyProtection="1">
      <alignment horizontal="center"/>
      <protection locked="0"/>
    </xf>
    <xf numFmtId="0" fontId="29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  <protection locked="0"/>
    </xf>
    <xf numFmtId="0" fontId="23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164" fontId="21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3" fillId="0" borderId="0" xfId="0" applyFont="1" applyAlignment="1" applyProtection="1">
      <alignment horizontal="left"/>
      <protection locked="0"/>
    </xf>
    <xf numFmtId="165" fontId="21" fillId="0" borderId="18" xfId="0" applyNumberFormat="1" applyFont="1" applyBorder="1" applyAlignment="1" applyProtection="1">
      <alignment horizontal="left"/>
      <protection locked="0"/>
    </xf>
    <xf numFmtId="164" fontId="21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3" fillId="0" borderId="0" xfId="0" quotePrefix="1" applyNumberFormat="1" applyFont="1" applyProtection="1">
      <protection locked="0"/>
    </xf>
    <xf numFmtId="0" fontId="23" fillId="0" borderId="0" xfId="0" quotePrefix="1" applyFont="1" applyProtection="1">
      <protection locked="0"/>
    </xf>
    <xf numFmtId="0" fontId="20" fillId="0" borderId="10" xfId="0" applyFont="1" applyBorder="1" applyAlignment="1" applyProtection="1">
      <alignment horizontal="left"/>
      <protection locked="0"/>
    </xf>
    <xf numFmtId="0" fontId="23" fillId="0" borderId="10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164" fontId="27" fillId="0" borderId="0" xfId="0" applyNumberFormat="1" applyFont="1" applyProtection="1">
      <protection locked="0"/>
    </xf>
    <xf numFmtId="164" fontId="23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44"/>
    <xf numFmtId="2" fontId="1" fillId="0" borderId="0" xfId="44" applyNumberFormat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9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0" xfId="0" applyFont="1" applyBorder="1" applyProtection="1">
      <protection locked="0"/>
    </xf>
    <xf numFmtId="167" fontId="23" fillId="0" borderId="0" xfId="0" applyNumberFormat="1" applyFont="1" applyProtection="1">
      <protection locked="0"/>
    </xf>
    <xf numFmtId="0" fontId="0" fillId="0" borderId="0" xfId="0" applyAlignment="1">
      <alignment horizontal="center" vertical="center" wrapText="1"/>
    </xf>
    <xf numFmtId="0" fontId="32" fillId="0" borderId="0" xfId="0" applyFont="1" applyAlignment="1" applyProtection="1">
      <alignment horizontal="center" vertical="center" wrapText="1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te" xfId="37" builtinId="10" customBuiltin="1"/>
    <cellStyle name="Note 2" xfId="42" xr:uid="{00000000-0005-0000-0000-000027000000}"/>
    <cellStyle name="Note 2 2" xfId="43" xr:uid="{00000000-0005-0000-0000-000028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266699</xdr:colOff>
      <xdr:row>59</xdr:row>
      <xdr:rowOff>54262</xdr:rowOff>
    </xdr:from>
    <xdr:ext cx="2413001" cy="396164"/>
    <xdr:pic>
      <xdr:nvPicPr>
        <xdr:cNvPr id="2" name="Picture 1">
          <a:extLst>
            <a:ext uri="{FF2B5EF4-FFF2-40B4-BE49-F238E27FC236}">
              <a16:creationId xmlns:a16="http://schemas.microsoft.com/office/drawing/2014/main" id="{7C933107-D6E7-984E-87FE-5A42CD9DD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699" y="10366662"/>
          <a:ext cx="2413001" cy="396164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2"/>
  <sheetViews>
    <sheetView tabSelected="1" workbookViewId="0">
      <selection activeCell="J72" sqref="J72"/>
    </sheetView>
  </sheetViews>
  <sheetFormatPr baseColWidth="10" defaultColWidth="8.83203125" defaultRowHeight="13" x14ac:dyDescent="0.15"/>
  <cols>
    <col min="1" max="1" width="9.6640625" customWidth="1"/>
    <col min="2" max="2" width="28.6640625" customWidth="1"/>
    <col min="3" max="3" width="7.6640625" customWidth="1"/>
    <col min="4" max="6" width="11.6640625" customWidth="1"/>
    <col min="7" max="7" width="12.1640625" customWidth="1"/>
    <col min="8" max="8" width="5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4" x14ac:dyDescent="0.15">
      <c r="A1" s="35" t="s">
        <v>0</v>
      </c>
      <c r="B1" s="17"/>
      <c r="C1" s="72"/>
      <c r="D1" s="72"/>
      <c r="E1" s="72"/>
      <c r="F1" s="72"/>
      <c r="G1" s="72"/>
      <c r="H1" s="68"/>
      <c r="I1" s="68"/>
      <c r="J1" s="73"/>
      <c r="K1" s="73"/>
      <c r="L1" s="73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4" t="s">
        <v>1</v>
      </c>
      <c r="AO1" s="71"/>
      <c r="AP1" s="71"/>
      <c r="AQ1" s="71"/>
      <c r="AR1" s="71"/>
      <c r="AS1" s="71"/>
      <c r="AT1" s="71"/>
      <c r="AU1" s="71"/>
    </row>
    <row r="2" spans="1:47" x14ac:dyDescent="0.15">
      <c r="A2" s="36" t="s">
        <v>2</v>
      </c>
      <c r="B2" s="75"/>
      <c r="C2" s="34" t="s">
        <v>3</v>
      </c>
      <c r="D2" s="72"/>
      <c r="E2" s="72"/>
      <c r="F2" s="72"/>
      <c r="G2" s="72"/>
      <c r="H2" s="68"/>
      <c r="I2" s="68"/>
      <c r="J2" s="73"/>
      <c r="K2" s="73"/>
      <c r="L2" s="73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4" t="s">
        <v>1</v>
      </c>
      <c r="AO2" s="71"/>
      <c r="AP2" s="71"/>
      <c r="AQ2" s="71"/>
      <c r="AR2" s="71"/>
      <c r="AS2" s="71"/>
      <c r="AT2" s="71"/>
      <c r="AU2" s="71"/>
    </row>
    <row r="3" spans="1:47" ht="14" x14ac:dyDescent="0.15">
      <c r="A3" s="36" t="s">
        <v>4</v>
      </c>
      <c r="B3" s="37"/>
      <c r="C3" s="37"/>
      <c r="D3" s="37"/>
      <c r="E3" s="38" t="s">
        <v>5</v>
      </c>
      <c r="F3" s="1">
        <v>45</v>
      </c>
      <c r="G3" s="38" t="s">
        <v>6</v>
      </c>
      <c r="H3" s="38"/>
      <c r="I3" s="37"/>
      <c r="J3" s="2"/>
      <c r="K3" s="2"/>
      <c r="L3" s="2"/>
      <c r="M3" s="71"/>
      <c r="N3" s="73"/>
      <c r="O3" s="76"/>
      <c r="P3" s="71"/>
      <c r="Q3" s="71"/>
      <c r="R3" s="71"/>
      <c r="S3" s="71"/>
      <c r="T3" s="71"/>
      <c r="U3" s="71"/>
      <c r="V3" s="71"/>
      <c r="W3" s="71"/>
      <c r="X3" s="71"/>
      <c r="Y3" s="71"/>
      <c r="Z3" s="74" t="s">
        <v>1</v>
      </c>
      <c r="AO3" s="71"/>
      <c r="AP3" s="71"/>
      <c r="AQ3" s="71"/>
      <c r="AR3" s="71"/>
      <c r="AS3" s="71"/>
      <c r="AT3" s="71"/>
      <c r="AU3" s="71"/>
    </row>
    <row r="4" spans="1:47" ht="14" x14ac:dyDescent="0.15">
      <c r="A4" s="39" t="s">
        <v>68</v>
      </c>
      <c r="B4" s="40"/>
      <c r="C4" s="37"/>
      <c r="D4" s="37"/>
      <c r="E4" s="37"/>
      <c r="F4" s="37"/>
      <c r="G4" s="37"/>
      <c r="H4" s="37"/>
      <c r="I4" s="37"/>
      <c r="J4" s="2"/>
      <c r="K4" s="2"/>
      <c r="L4" s="2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O4" s="71"/>
      <c r="AP4" s="71"/>
      <c r="AQ4" s="71"/>
      <c r="AR4" s="71"/>
      <c r="AS4" s="71"/>
      <c r="AT4" s="71"/>
      <c r="AU4" s="71"/>
    </row>
    <row r="5" spans="1:47" ht="14" x14ac:dyDescent="0.15">
      <c r="A5" s="17"/>
      <c r="B5" s="38" t="s">
        <v>7</v>
      </c>
      <c r="C5" s="37"/>
      <c r="D5" s="37"/>
      <c r="E5" s="37"/>
      <c r="F5" s="17"/>
      <c r="G5" s="37"/>
      <c r="H5" s="37"/>
      <c r="I5" s="37"/>
      <c r="J5" s="2"/>
      <c r="K5" s="2"/>
      <c r="L5" s="2"/>
      <c r="M5" s="71"/>
      <c r="N5" s="73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4" t="s">
        <v>1</v>
      </c>
      <c r="AO5" s="71"/>
      <c r="AP5" s="71"/>
      <c r="AQ5" s="71"/>
      <c r="AR5" s="71"/>
      <c r="AS5" s="71"/>
      <c r="AT5" s="71"/>
      <c r="AU5" s="71"/>
    </row>
    <row r="6" spans="1:47" ht="14" x14ac:dyDescent="0.15">
      <c r="A6" s="17"/>
      <c r="B6" s="38" t="s">
        <v>8</v>
      </c>
      <c r="C6" s="37"/>
      <c r="D6" s="37"/>
      <c r="E6" s="17"/>
      <c r="F6" s="37"/>
      <c r="G6" s="37"/>
      <c r="H6" s="37"/>
      <c r="I6" s="37"/>
      <c r="J6" s="2"/>
      <c r="K6" s="2"/>
      <c r="L6" s="2"/>
      <c r="M6" s="71"/>
      <c r="N6" s="71"/>
      <c r="S6" s="71"/>
      <c r="T6" s="71"/>
      <c r="U6" s="71"/>
      <c r="V6" s="71"/>
      <c r="W6" s="71"/>
      <c r="X6" s="71"/>
      <c r="Y6" s="71"/>
      <c r="Z6" s="3" t="s">
        <v>1</v>
      </c>
      <c r="AO6" s="71"/>
      <c r="AP6" s="71"/>
      <c r="AQ6" s="71"/>
      <c r="AR6" s="71"/>
      <c r="AS6" s="71"/>
      <c r="AT6" s="71"/>
      <c r="AU6" s="71"/>
    </row>
    <row r="7" spans="1:47" ht="14" x14ac:dyDescent="0.15">
      <c r="A7" s="37"/>
      <c r="B7" s="37"/>
      <c r="C7" s="38"/>
      <c r="D7" s="38"/>
      <c r="E7" s="41" t="s">
        <v>9</v>
      </c>
      <c r="F7" s="41" t="s">
        <v>10</v>
      </c>
      <c r="G7" s="42" t="s">
        <v>11</v>
      </c>
      <c r="H7" s="37"/>
      <c r="I7" s="37"/>
      <c r="J7" s="2"/>
      <c r="K7" s="2"/>
      <c r="L7" s="2"/>
      <c r="M7" s="71"/>
      <c r="N7" s="71"/>
      <c r="S7" s="71"/>
      <c r="T7" s="71"/>
      <c r="U7" s="71"/>
      <c r="V7" s="71"/>
      <c r="W7" s="71"/>
      <c r="X7" s="71"/>
      <c r="Y7" s="71"/>
      <c r="Z7" s="71"/>
      <c r="AO7" s="71"/>
      <c r="AP7" s="71"/>
      <c r="AQ7" s="71"/>
      <c r="AR7" s="71"/>
      <c r="AS7" s="71"/>
      <c r="AT7" s="71"/>
      <c r="AU7" s="71"/>
    </row>
    <row r="8" spans="1:47" ht="14" x14ac:dyDescent="0.15">
      <c r="A8" s="43" t="s">
        <v>1</v>
      </c>
      <c r="B8" s="38"/>
      <c r="C8" s="44" t="s">
        <v>12</v>
      </c>
      <c r="D8" s="45" t="s">
        <v>13</v>
      </c>
      <c r="E8" s="45" t="s">
        <v>14</v>
      </c>
      <c r="F8" s="45" t="s">
        <v>15</v>
      </c>
      <c r="G8" s="46" t="s">
        <v>16</v>
      </c>
      <c r="H8" s="37"/>
      <c r="I8" s="37"/>
      <c r="J8" s="2"/>
      <c r="K8" s="2"/>
      <c r="L8" s="2"/>
      <c r="M8" s="71"/>
      <c r="N8" s="4"/>
      <c r="S8" s="71"/>
      <c r="T8" s="71"/>
      <c r="U8" s="71"/>
      <c r="V8" s="71"/>
      <c r="W8" s="71"/>
      <c r="X8" s="71"/>
      <c r="Y8" s="71"/>
      <c r="Z8" s="71"/>
      <c r="AO8" s="71"/>
      <c r="AP8" s="71"/>
      <c r="AQ8" s="71"/>
      <c r="AR8" s="71"/>
      <c r="AS8" s="71"/>
      <c r="AT8" s="71"/>
      <c r="AU8" s="71"/>
    </row>
    <row r="9" spans="1:47" ht="6" customHeight="1" x14ac:dyDescent="0.15">
      <c r="A9" s="40"/>
      <c r="B9" s="43"/>
      <c r="C9" s="77"/>
      <c r="D9" s="5"/>
      <c r="E9" s="5"/>
      <c r="F9" s="13"/>
      <c r="G9" s="47"/>
      <c r="H9" s="37"/>
      <c r="I9" s="37"/>
      <c r="J9" s="2"/>
      <c r="K9" s="2"/>
      <c r="L9" s="2"/>
      <c r="M9" s="71"/>
      <c r="N9" s="4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3"/>
      <c r="AO9" s="71"/>
      <c r="AP9" s="71"/>
      <c r="AQ9" s="71"/>
      <c r="AR9" s="71"/>
      <c r="AS9" s="71"/>
      <c r="AT9" s="71"/>
      <c r="AU9" s="71"/>
    </row>
    <row r="10" spans="1:47" ht="14" x14ac:dyDescent="0.15">
      <c r="A10" s="35" t="s">
        <v>17</v>
      </c>
      <c r="B10" s="37"/>
      <c r="C10" s="37"/>
      <c r="D10" s="37"/>
      <c r="E10" s="37"/>
      <c r="F10" s="37"/>
      <c r="G10" s="37"/>
      <c r="H10" s="37"/>
      <c r="I10" s="37"/>
      <c r="J10" s="2"/>
      <c r="K10" s="2"/>
      <c r="L10" s="2"/>
      <c r="M10" s="71"/>
      <c r="N10" s="73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4" t="s">
        <v>1</v>
      </c>
      <c r="AO10" s="71"/>
      <c r="AP10" s="71"/>
      <c r="AQ10" s="71"/>
      <c r="AR10" s="71"/>
      <c r="AS10" s="71"/>
      <c r="AT10" s="71"/>
      <c r="AU10" s="71"/>
    </row>
    <row r="11" spans="1:47" ht="14" x14ac:dyDescent="0.15">
      <c r="B11" s="71" t="s">
        <v>18</v>
      </c>
      <c r="C11" s="71" t="s">
        <v>19</v>
      </c>
      <c r="D11" s="7">
        <v>1</v>
      </c>
      <c r="E11" s="5">
        <v>4</v>
      </c>
      <c r="F11" s="6">
        <f>+D11*E11</f>
        <v>4</v>
      </c>
      <c r="G11" s="47" t="s">
        <v>20</v>
      </c>
    </row>
    <row r="12" spans="1:47" ht="14" x14ac:dyDescent="0.15">
      <c r="A12" s="37"/>
      <c r="B12" s="48" t="s">
        <v>21</v>
      </c>
      <c r="C12" s="49" t="s">
        <v>22</v>
      </c>
      <c r="D12" s="7">
        <v>1</v>
      </c>
      <c r="E12" s="5">
        <v>60</v>
      </c>
      <c r="F12" s="6">
        <f>+D12*E12</f>
        <v>60</v>
      </c>
      <c r="G12" s="47" t="s">
        <v>20</v>
      </c>
      <c r="H12" s="37"/>
      <c r="I12" s="37"/>
      <c r="J12" s="2"/>
      <c r="K12" s="2"/>
      <c r="L12" s="2"/>
      <c r="M12" s="71"/>
      <c r="N12" s="73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4"/>
      <c r="AO12" s="71"/>
      <c r="AP12" s="71"/>
      <c r="AQ12" s="71"/>
      <c r="AR12" s="71"/>
      <c r="AS12" s="71"/>
      <c r="AT12" s="71"/>
      <c r="AU12" s="71"/>
    </row>
    <row r="13" spans="1:47" ht="14" x14ac:dyDescent="0.15">
      <c r="A13" s="37"/>
      <c r="B13" s="48" t="s">
        <v>23</v>
      </c>
      <c r="C13" s="17"/>
      <c r="D13" s="5"/>
      <c r="E13" s="5"/>
      <c r="F13" s="6"/>
      <c r="G13" s="17"/>
      <c r="H13" s="37"/>
      <c r="I13" s="17"/>
      <c r="J13" s="2"/>
      <c r="K13" s="2"/>
      <c r="L13" s="2"/>
      <c r="M13" s="71"/>
      <c r="N13" s="73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4"/>
      <c r="AO13" s="71"/>
      <c r="AP13" s="71"/>
      <c r="AQ13" s="71"/>
      <c r="AR13" s="71"/>
      <c r="AS13" s="71"/>
      <c r="AT13" s="71"/>
      <c r="AU13" s="71"/>
    </row>
    <row r="14" spans="1:47" ht="14" x14ac:dyDescent="0.15">
      <c r="A14" s="37"/>
      <c r="B14" s="48" t="s">
        <v>24</v>
      </c>
      <c r="C14" s="49" t="s">
        <v>25</v>
      </c>
      <c r="D14" s="8">
        <v>0</v>
      </c>
      <c r="E14" s="5">
        <v>0.68</v>
      </c>
      <c r="F14" s="6">
        <f t="shared" ref="F14" si="0">+D14*E14</f>
        <v>0</v>
      </c>
      <c r="G14" s="47" t="s">
        <v>20</v>
      </c>
      <c r="H14" s="37"/>
      <c r="I14" s="17"/>
      <c r="J14" s="2"/>
      <c r="K14" s="2"/>
      <c r="L14" s="2"/>
      <c r="M14" s="71"/>
      <c r="N14" s="73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4"/>
      <c r="AO14" s="71"/>
      <c r="AP14" s="71"/>
      <c r="AQ14" s="71"/>
      <c r="AR14" s="71"/>
      <c r="AS14" s="71"/>
      <c r="AT14" s="71"/>
      <c r="AU14" s="71"/>
    </row>
    <row r="15" spans="1:47" ht="14" x14ac:dyDescent="0.15">
      <c r="A15" s="37"/>
      <c r="B15" s="68" t="s">
        <v>26</v>
      </c>
      <c r="C15" s="49" t="s">
        <v>25</v>
      </c>
      <c r="D15" s="8">
        <f>MAX(0,(60)-(((D17*2000)*(3/100))*0.8))</f>
        <v>60</v>
      </c>
      <c r="E15" s="5">
        <v>0.74</v>
      </c>
      <c r="F15" s="6">
        <f t="shared" ref="F15:F33" si="1">+D15*E15</f>
        <v>44.4</v>
      </c>
      <c r="G15" s="47" t="s">
        <v>20</v>
      </c>
      <c r="H15" s="37"/>
      <c r="I15" s="17"/>
      <c r="J15" s="2"/>
      <c r="K15" s="2"/>
      <c r="L15" s="2"/>
      <c r="M15" s="78"/>
      <c r="N15" s="73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4"/>
      <c r="AO15" s="71"/>
      <c r="AP15" s="71"/>
      <c r="AQ15" s="71"/>
      <c r="AR15" s="71"/>
      <c r="AS15" s="71"/>
      <c r="AT15" s="71"/>
      <c r="AU15" s="71"/>
    </row>
    <row r="16" spans="1:47" ht="14" x14ac:dyDescent="0.15">
      <c r="A16" s="37"/>
      <c r="B16" s="68" t="s">
        <v>27</v>
      </c>
      <c r="C16" s="49" t="s">
        <v>25</v>
      </c>
      <c r="D16" s="8">
        <f>MAX(0,(60-(((D17*2000)*(2.5/100))*0.8)))</f>
        <v>60</v>
      </c>
      <c r="E16" s="5">
        <v>0.45</v>
      </c>
      <c r="F16" s="6">
        <f t="shared" si="1"/>
        <v>27</v>
      </c>
      <c r="G16" s="47" t="s">
        <v>20</v>
      </c>
      <c r="H16" s="37"/>
      <c r="I16" s="37"/>
      <c r="J16" s="2"/>
      <c r="K16" s="2"/>
      <c r="L16" s="2"/>
      <c r="M16" s="78"/>
      <c r="N16" s="73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O16" s="71"/>
      <c r="AP16" s="71"/>
      <c r="AQ16" s="71"/>
      <c r="AR16" s="71"/>
      <c r="AS16" s="71"/>
      <c r="AT16" s="71"/>
      <c r="AU16" s="71"/>
    </row>
    <row r="17" spans="1:47" ht="14" x14ac:dyDescent="0.15">
      <c r="A17" s="37"/>
      <c r="B17" s="48" t="s">
        <v>28</v>
      </c>
      <c r="C17" s="49" t="s">
        <v>29</v>
      </c>
      <c r="D17" s="7">
        <v>0</v>
      </c>
      <c r="E17" s="5">
        <v>0</v>
      </c>
      <c r="F17" s="6">
        <f>+D17*E17</f>
        <v>0</v>
      </c>
      <c r="G17" s="47" t="s">
        <v>20</v>
      </c>
      <c r="H17" s="37"/>
      <c r="I17" s="37"/>
      <c r="J17" s="2"/>
      <c r="K17" s="2"/>
      <c r="L17" s="2"/>
      <c r="M17" s="71"/>
      <c r="N17" s="73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4"/>
      <c r="AO17" s="71"/>
      <c r="AP17" s="71"/>
      <c r="AQ17" s="71"/>
      <c r="AR17" s="71"/>
      <c r="AS17" s="71"/>
      <c r="AT17" s="71"/>
      <c r="AU17" s="71"/>
    </row>
    <row r="18" spans="1:47" ht="14" x14ac:dyDescent="0.15">
      <c r="A18" s="37"/>
      <c r="B18" s="48" t="s">
        <v>30</v>
      </c>
      <c r="C18" s="49" t="s">
        <v>19</v>
      </c>
      <c r="D18" s="7">
        <v>1</v>
      </c>
      <c r="E18" s="5">
        <v>10</v>
      </c>
      <c r="F18" s="6">
        <f t="shared" ref="F18" si="2">+D18*E18</f>
        <v>10</v>
      </c>
      <c r="G18" s="47" t="s">
        <v>20</v>
      </c>
      <c r="H18" s="37"/>
      <c r="I18" s="37"/>
      <c r="J18" s="2"/>
      <c r="K18" s="2"/>
      <c r="L18" s="2"/>
      <c r="M18" s="71"/>
      <c r="N18" s="73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4"/>
      <c r="AO18" s="71"/>
      <c r="AP18" s="71"/>
      <c r="AQ18" s="71"/>
      <c r="AR18" s="71"/>
      <c r="AS18" s="71"/>
      <c r="AT18" s="71"/>
      <c r="AU18" s="71"/>
    </row>
    <row r="19" spans="1:47" ht="14" x14ac:dyDescent="0.15">
      <c r="A19" s="37"/>
      <c r="B19" s="48" t="s">
        <v>31</v>
      </c>
      <c r="C19" s="49" t="s">
        <v>29</v>
      </c>
      <c r="D19" s="7">
        <v>0.33</v>
      </c>
      <c r="E19" s="5">
        <v>57.5</v>
      </c>
      <c r="F19" s="6">
        <f>+D19*E19</f>
        <v>18.975000000000001</v>
      </c>
      <c r="G19" s="47" t="s">
        <v>20</v>
      </c>
      <c r="H19" s="37"/>
      <c r="I19" s="37"/>
      <c r="K19" s="2"/>
      <c r="L19" s="2"/>
      <c r="M19" s="71"/>
      <c r="N19" s="73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4"/>
      <c r="AO19" s="71"/>
      <c r="AP19" s="71"/>
      <c r="AQ19" s="71"/>
      <c r="AR19" s="71"/>
      <c r="AS19" s="71"/>
      <c r="AT19" s="71"/>
      <c r="AU19" s="71"/>
    </row>
    <row r="20" spans="1:47" ht="14" x14ac:dyDescent="0.15">
      <c r="A20" s="37"/>
      <c r="B20" s="48" t="s">
        <v>32</v>
      </c>
      <c r="C20" s="49" t="s">
        <v>19</v>
      </c>
      <c r="D20" s="7">
        <v>1</v>
      </c>
      <c r="E20" s="5">
        <v>50</v>
      </c>
      <c r="F20" s="6">
        <f t="shared" si="1"/>
        <v>50</v>
      </c>
      <c r="G20" s="47" t="s">
        <v>20</v>
      </c>
      <c r="H20" s="37"/>
      <c r="I20" s="37"/>
      <c r="J20" s="2"/>
      <c r="K20" s="2"/>
      <c r="L20" s="2"/>
      <c r="M20" s="71"/>
      <c r="N20" s="71"/>
      <c r="O20" s="76"/>
      <c r="R20" s="71"/>
      <c r="S20" s="71"/>
      <c r="T20" s="71"/>
      <c r="U20" s="71"/>
      <c r="V20" s="71"/>
      <c r="W20" s="71"/>
      <c r="X20" s="71"/>
      <c r="Y20" s="71"/>
      <c r="Z20" s="74"/>
      <c r="AO20" s="71"/>
      <c r="AP20" s="71"/>
      <c r="AQ20" s="71"/>
      <c r="AR20" s="71"/>
      <c r="AS20" s="71"/>
      <c r="AT20" s="71"/>
      <c r="AU20" s="71"/>
    </row>
    <row r="21" spans="1:47" ht="14" x14ac:dyDescent="0.15">
      <c r="A21" s="37"/>
      <c r="B21" s="48" t="s">
        <v>33</v>
      </c>
      <c r="C21" s="49" t="s">
        <v>19</v>
      </c>
      <c r="D21" s="7">
        <v>1</v>
      </c>
      <c r="E21" s="5">
        <v>9</v>
      </c>
      <c r="F21" s="6">
        <f t="shared" si="1"/>
        <v>9</v>
      </c>
      <c r="G21" s="47" t="s">
        <v>20</v>
      </c>
      <c r="H21" s="37"/>
      <c r="I21" s="37"/>
      <c r="J21" s="2"/>
      <c r="K21" s="2"/>
      <c r="L21" s="2"/>
      <c r="M21" s="71"/>
      <c r="N21" s="73"/>
      <c r="O21" s="71"/>
      <c r="R21" s="71"/>
      <c r="S21" s="71"/>
      <c r="T21" s="71"/>
      <c r="U21" s="71"/>
      <c r="V21" s="71"/>
      <c r="W21" s="71"/>
      <c r="X21" s="71"/>
      <c r="Y21" s="71"/>
      <c r="Z21" s="74"/>
      <c r="AO21" s="71"/>
      <c r="AP21" s="71"/>
      <c r="AQ21" s="71"/>
      <c r="AR21" s="71"/>
      <c r="AS21" s="71"/>
      <c r="AT21" s="71"/>
      <c r="AU21" s="71"/>
    </row>
    <row r="22" spans="1:47" ht="14" x14ac:dyDescent="0.15">
      <c r="A22" s="37"/>
      <c r="B22" s="48" t="s">
        <v>34</v>
      </c>
      <c r="C22" s="49" t="s">
        <v>19</v>
      </c>
      <c r="D22" s="7">
        <v>1</v>
      </c>
      <c r="E22" s="5">
        <v>14</v>
      </c>
      <c r="F22" s="6">
        <f t="shared" si="1"/>
        <v>14</v>
      </c>
      <c r="G22" s="47" t="s">
        <v>20</v>
      </c>
      <c r="H22" s="37"/>
      <c r="I22" s="37"/>
      <c r="J22" s="2"/>
      <c r="K22" s="2"/>
      <c r="L22" s="2"/>
      <c r="M22" s="71"/>
      <c r="N22" s="71"/>
      <c r="O22" s="71"/>
      <c r="S22" s="71"/>
      <c r="T22" s="71"/>
      <c r="U22" s="71"/>
      <c r="V22" s="71"/>
      <c r="W22" s="71"/>
      <c r="X22" s="71"/>
      <c r="Y22" s="71"/>
      <c r="Z22" s="74"/>
      <c r="AO22" s="71"/>
      <c r="AP22" s="71"/>
      <c r="AQ22" s="71"/>
      <c r="AR22" s="71"/>
      <c r="AS22" s="71"/>
      <c r="AT22" s="71"/>
      <c r="AU22" s="71"/>
    </row>
    <row r="23" spans="1:47" ht="14" x14ac:dyDescent="0.15">
      <c r="A23" s="37"/>
      <c r="B23" s="48" t="s">
        <v>35</v>
      </c>
      <c r="C23" s="49" t="s">
        <v>19</v>
      </c>
      <c r="D23" s="7">
        <v>1</v>
      </c>
      <c r="E23" s="5">
        <v>0</v>
      </c>
      <c r="F23" s="6">
        <f t="shared" si="1"/>
        <v>0</v>
      </c>
      <c r="G23" s="47" t="s">
        <v>20</v>
      </c>
      <c r="H23" s="37"/>
      <c r="I23" s="37"/>
      <c r="J23" s="2"/>
      <c r="K23" s="2"/>
      <c r="L23" s="2"/>
      <c r="M23" s="71"/>
      <c r="N23" s="71"/>
      <c r="O23" s="71"/>
      <c r="P23" s="71"/>
      <c r="Q23" s="71"/>
      <c r="S23" s="71"/>
      <c r="T23" s="71"/>
      <c r="U23" s="71"/>
      <c r="V23" s="71"/>
      <c r="W23" s="71"/>
      <c r="X23" s="71"/>
      <c r="Y23" s="71"/>
      <c r="Z23" s="74"/>
      <c r="AO23" s="71"/>
      <c r="AP23" s="71"/>
      <c r="AQ23" s="71"/>
      <c r="AR23" s="71"/>
      <c r="AS23" s="71"/>
      <c r="AT23" s="71"/>
      <c r="AU23" s="71"/>
    </row>
    <row r="24" spans="1:47" ht="14" x14ac:dyDescent="0.15">
      <c r="A24" s="37"/>
      <c r="B24" s="50" t="s">
        <v>36</v>
      </c>
      <c r="C24" s="49" t="s">
        <v>19</v>
      </c>
      <c r="D24" s="7">
        <v>0</v>
      </c>
      <c r="E24" s="5">
        <v>6</v>
      </c>
      <c r="F24" s="6">
        <f t="shared" si="1"/>
        <v>0</v>
      </c>
      <c r="G24" s="47" t="s">
        <v>20</v>
      </c>
      <c r="H24" s="37"/>
      <c r="I24" s="37"/>
      <c r="J24" s="2"/>
      <c r="K24" s="2"/>
      <c r="L24" s="2"/>
      <c r="M24" s="71"/>
      <c r="N24" s="71"/>
      <c r="O24" s="71"/>
      <c r="P24" s="79"/>
      <c r="Q24" s="71"/>
      <c r="S24" s="71"/>
      <c r="T24" s="71"/>
      <c r="U24" s="71"/>
      <c r="V24" s="71"/>
      <c r="W24" s="71"/>
      <c r="X24" s="71"/>
      <c r="Y24" s="71"/>
      <c r="Z24" s="74"/>
      <c r="AO24" s="71"/>
      <c r="AP24" s="71"/>
      <c r="AQ24" s="71"/>
      <c r="AR24" s="71"/>
      <c r="AS24" s="71"/>
      <c r="AT24" s="71"/>
      <c r="AU24" s="71"/>
    </row>
    <row r="25" spans="1:47" ht="14" x14ac:dyDescent="0.15">
      <c r="A25" s="37"/>
      <c r="B25" s="48" t="s">
        <v>37</v>
      </c>
      <c r="C25" s="49" t="s">
        <v>38</v>
      </c>
      <c r="D25" s="58">
        <f>+F3</f>
        <v>45</v>
      </c>
      <c r="E25" s="5">
        <v>0</v>
      </c>
      <c r="F25" s="6">
        <f t="shared" si="1"/>
        <v>0</v>
      </c>
      <c r="G25" s="47" t="s">
        <v>20</v>
      </c>
      <c r="H25" s="17"/>
      <c r="I25" s="37"/>
      <c r="J25" s="2"/>
      <c r="M25" s="71"/>
      <c r="N25" s="73"/>
      <c r="O25" s="76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4"/>
      <c r="AO25" s="71"/>
      <c r="AP25" s="71"/>
      <c r="AQ25" s="71"/>
      <c r="AR25" s="71"/>
      <c r="AS25" s="71"/>
      <c r="AT25" s="71"/>
      <c r="AU25" s="71"/>
    </row>
    <row r="26" spans="1:47" ht="14" x14ac:dyDescent="0.15">
      <c r="A26" s="37"/>
      <c r="B26" s="48" t="s">
        <v>39</v>
      </c>
      <c r="C26" s="49" t="s">
        <v>38</v>
      </c>
      <c r="D26" s="58">
        <f>+F3</f>
        <v>45</v>
      </c>
      <c r="E26" s="5">
        <v>0.45</v>
      </c>
      <c r="F26" s="6">
        <f t="shared" si="1"/>
        <v>20.25</v>
      </c>
      <c r="G26" s="47" t="s">
        <v>20</v>
      </c>
      <c r="H26" s="37"/>
      <c r="I26" s="37"/>
      <c r="J26" s="2"/>
      <c r="K26" s="2"/>
      <c r="L26" s="2"/>
      <c r="M26" s="71"/>
      <c r="N26" s="73"/>
      <c r="O26" s="76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4"/>
      <c r="AO26" s="71"/>
      <c r="AP26" s="71"/>
      <c r="AQ26" s="71"/>
      <c r="AR26" s="71"/>
      <c r="AS26" s="71"/>
      <c r="AT26" s="71"/>
      <c r="AU26" s="71"/>
    </row>
    <row r="27" spans="1:47" ht="14" x14ac:dyDescent="0.15">
      <c r="A27" s="37"/>
      <c r="B27" s="48" t="s">
        <v>40</v>
      </c>
      <c r="C27" s="49" t="s">
        <v>19</v>
      </c>
      <c r="D27" s="7">
        <v>1</v>
      </c>
      <c r="E27" s="5">
        <v>25</v>
      </c>
      <c r="F27" s="6">
        <f t="shared" si="1"/>
        <v>25</v>
      </c>
      <c r="G27" s="47" t="s">
        <v>20</v>
      </c>
      <c r="H27" s="37"/>
      <c r="I27" s="37"/>
      <c r="J27" s="2"/>
      <c r="L27" s="2"/>
      <c r="M27" s="71"/>
      <c r="N27" s="73"/>
      <c r="O27" s="76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4"/>
      <c r="AO27" s="71"/>
      <c r="AP27" s="71"/>
      <c r="AQ27" s="71"/>
      <c r="AR27" s="71"/>
      <c r="AS27" s="71"/>
      <c r="AT27" s="71"/>
      <c r="AU27" s="71"/>
    </row>
    <row r="28" spans="1:47" ht="14" x14ac:dyDescent="0.15">
      <c r="A28" s="37"/>
      <c r="B28" s="48" t="s">
        <v>41</v>
      </c>
      <c r="C28" s="49" t="s">
        <v>19</v>
      </c>
      <c r="D28" s="7">
        <v>0</v>
      </c>
      <c r="E28" s="5">
        <v>10</v>
      </c>
      <c r="F28" s="6">
        <f t="shared" si="1"/>
        <v>0</v>
      </c>
      <c r="G28" s="47" t="s">
        <v>20</v>
      </c>
      <c r="H28" s="37"/>
      <c r="I28" s="37"/>
      <c r="J28" s="2"/>
      <c r="L28" s="2"/>
      <c r="M28" s="71"/>
      <c r="N28" s="73"/>
      <c r="O28" s="76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4"/>
      <c r="AO28" s="71"/>
      <c r="AP28" s="71"/>
      <c r="AQ28" s="71"/>
      <c r="AR28" s="71"/>
      <c r="AS28" s="71"/>
      <c r="AT28" s="71"/>
      <c r="AU28" s="71"/>
    </row>
    <row r="29" spans="1:47" ht="14" x14ac:dyDescent="0.15">
      <c r="A29" s="37"/>
      <c r="B29" s="48" t="s">
        <v>42</v>
      </c>
      <c r="C29" s="49" t="s">
        <v>19</v>
      </c>
      <c r="D29" s="7">
        <v>1</v>
      </c>
      <c r="E29" s="5">
        <v>30</v>
      </c>
      <c r="F29" s="6">
        <f t="shared" si="1"/>
        <v>30</v>
      </c>
      <c r="G29" s="47" t="s">
        <v>20</v>
      </c>
      <c r="H29" s="37"/>
      <c r="I29" s="37"/>
      <c r="J29" s="2"/>
      <c r="L29" s="2"/>
      <c r="M29" s="71"/>
      <c r="N29" s="73"/>
      <c r="O29" s="76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4"/>
      <c r="AO29" s="71"/>
      <c r="AP29" s="71"/>
      <c r="AQ29" s="71"/>
      <c r="AR29" s="71"/>
      <c r="AS29" s="71"/>
      <c r="AT29" s="71"/>
      <c r="AU29" s="71"/>
    </row>
    <row r="30" spans="1:47" ht="14" x14ac:dyDescent="0.15">
      <c r="A30" s="37"/>
      <c r="B30" s="48" t="s">
        <v>43</v>
      </c>
      <c r="C30" s="49" t="s">
        <v>19</v>
      </c>
      <c r="D30" s="7">
        <v>1</v>
      </c>
      <c r="E30" s="5">
        <v>0</v>
      </c>
      <c r="F30" s="6">
        <f t="shared" si="1"/>
        <v>0</v>
      </c>
      <c r="G30" s="47" t="s">
        <v>20</v>
      </c>
      <c r="H30" s="37"/>
      <c r="I30" s="37"/>
      <c r="J30" s="2"/>
      <c r="K30" s="2"/>
      <c r="L30" s="2"/>
      <c r="M30" s="71"/>
      <c r="N30" s="73"/>
      <c r="O30" s="76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4"/>
      <c r="AO30" s="71"/>
      <c r="AP30" s="71"/>
      <c r="AQ30" s="71"/>
      <c r="AR30" s="71"/>
      <c r="AS30" s="71"/>
      <c r="AT30" s="71"/>
      <c r="AU30" s="71"/>
    </row>
    <row r="31" spans="1:47" ht="14" x14ac:dyDescent="0.15">
      <c r="A31" s="37"/>
      <c r="B31" s="48" t="s">
        <v>44</v>
      </c>
      <c r="C31" s="49" t="s">
        <v>45</v>
      </c>
      <c r="D31" s="7">
        <v>1.05</v>
      </c>
      <c r="E31" s="5">
        <v>19.28</v>
      </c>
      <c r="F31" s="6">
        <f t="shared" si="1"/>
        <v>20.244000000000003</v>
      </c>
      <c r="G31" s="47" t="s">
        <v>20</v>
      </c>
      <c r="H31" s="37"/>
      <c r="I31" s="37"/>
      <c r="J31" s="2"/>
      <c r="K31" s="2"/>
      <c r="L31" s="2"/>
      <c r="M31" s="71"/>
      <c r="N31" s="73"/>
      <c r="O31" s="76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4"/>
      <c r="AO31" s="71"/>
      <c r="AP31" s="71"/>
      <c r="AQ31" s="71"/>
      <c r="AR31" s="71"/>
      <c r="AS31" s="71"/>
      <c r="AT31" s="71"/>
      <c r="AU31" s="71"/>
    </row>
    <row r="32" spans="1:47" ht="14" x14ac:dyDescent="0.15">
      <c r="A32" s="17"/>
      <c r="B32" s="48" t="s">
        <v>46</v>
      </c>
      <c r="C32" s="49" t="s">
        <v>19</v>
      </c>
      <c r="D32" s="7">
        <v>1</v>
      </c>
      <c r="E32" s="5">
        <v>33</v>
      </c>
      <c r="F32" s="6">
        <f t="shared" si="1"/>
        <v>33</v>
      </c>
      <c r="G32" s="47" t="s">
        <v>20</v>
      </c>
      <c r="H32" s="37"/>
      <c r="I32" s="37"/>
      <c r="J32" s="2"/>
      <c r="K32" s="2"/>
      <c r="L32" s="2"/>
      <c r="M32" s="71"/>
      <c r="N32" s="73"/>
      <c r="O32" s="76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4"/>
      <c r="AO32" s="71"/>
      <c r="AP32" s="71"/>
      <c r="AQ32" s="71"/>
      <c r="AR32" s="71"/>
      <c r="AS32" s="71"/>
      <c r="AT32" s="71"/>
      <c r="AU32" s="71"/>
    </row>
    <row r="33" spans="1:47" ht="14.25" customHeight="1" x14ac:dyDescent="0.15">
      <c r="A33" s="37"/>
      <c r="B33" s="48" t="s">
        <v>47</v>
      </c>
      <c r="C33" s="49" t="s">
        <v>48</v>
      </c>
      <c r="D33" s="6">
        <f>+(SUM(F12:F32)/2)</f>
        <v>180.93450000000001</v>
      </c>
      <c r="E33" s="9">
        <v>8.5000000000000006E-2</v>
      </c>
      <c r="F33" s="6">
        <f t="shared" si="1"/>
        <v>15.379432500000002</v>
      </c>
      <c r="G33" s="47" t="s">
        <v>20</v>
      </c>
      <c r="H33" s="37"/>
      <c r="I33" s="37"/>
      <c r="J33" s="2"/>
      <c r="K33" s="6"/>
      <c r="L33" s="2"/>
      <c r="M33" s="71"/>
      <c r="N33" s="71"/>
      <c r="O33" s="76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4"/>
      <c r="AO33" s="71"/>
      <c r="AP33" s="71"/>
      <c r="AQ33" s="71"/>
      <c r="AR33" s="71"/>
      <c r="AS33" s="71"/>
      <c r="AT33" s="71"/>
      <c r="AU33" s="71"/>
    </row>
    <row r="34" spans="1:47" ht="8.25" customHeight="1" x14ac:dyDescent="0.15">
      <c r="A34" s="37"/>
      <c r="B34" s="43"/>
      <c r="C34" s="77"/>
      <c r="D34" s="7"/>
      <c r="E34" s="5"/>
      <c r="F34" s="6"/>
      <c r="G34" s="47"/>
      <c r="H34" s="37"/>
      <c r="I34" s="37"/>
      <c r="J34" s="2"/>
      <c r="K34" s="2"/>
      <c r="L34" s="2"/>
      <c r="M34" s="71"/>
      <c r="N34" s="73"/>
      <c r="O34" s="76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O34" s="71"/>
      <c r="AP34" s="71"/>
      <c r="AQ34" s="71"/>
      <c r="AR34" s="71"/>
      <c r="AS34" s="71"/>
      <c r="AT34" s="71"/>
      <c r="AU34" s="71"/>
    </row>
    <row r="35" spans="1:47" ht="14" x14ac:dyDescent="0.15">
      <c r="A35" s="35" t="s">
        <v>49</v>
      </c>
      <c r="B35" s="37"/>
      <c r="C35" s="37"/>
      <c r="D35" s="5"/>
      <c r="E35" s="5"/>
      <c r="F35" s="10">
        <f>SUM(F12:F33)</f>
        <v>377.24843250000004</v>
      </c>
      <c r="G35" s="47" t="s">
        <v>20</v>
      </c>
      <c r="H35" s="37"/>
      <c r="I35" s="13"/>
      <c r="J35" s="6"/>
      <c r="K35" s="2"/>
      <c r="L35" s="2"/>
      <c r="M35" s="71"/>
      <c r="N35" s="4"/>
      <c r="O35" s="76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O35" s="71"/>
      <c r="AP35" s="71"/>
      <c r="AQ35" s="71"/>
      <c r="AR35" s="71"/>
      <c r="AS35" s="71"/>
      <c r="AT35" s="71"/>
      <c r="AU35" s="71"/>
    </row>
    <row r="36" spans="1:47" ht="14.25" customHeight="1" x14ac:dyDescent="0.15">
      <c r="A36" s="37"/>
      <c r="B36" s="80"/>
      <c r="C36" s="37"/>
      <c r="D36" s="11"/>
      <c r="E36" s="11"/>
      <c r="F36" s="12"/>
      <c r="G36" s="37"/>
      <c r="H36" s="37"/>
      <c r="I36" s="37"/>
      <c r="J36" s="2"/>
      <c r="K36" s="2"/>
      <c r="L36" s="2"/>
      <c r="M36" s="71"/>
      <c r="N36" s="73"/>
      <c r="O36" s="76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4"/>
      <c r="AO36" s="71"/>
      <c r="AP36" s="71"/>
      <c r="AQ36" s="71"/>
      <c r="AR36" s="71"/>
      <c r="AS36" s="71"/>
      <c r="AT36" s="71"/>
      <c r="AU36" s="71"/>
    </row>
    <row r="37" spans="1:47" ht="14" x14ac:dyDescent="0.15">
      <c r="A37" s="35" t="s">
        <v>50</v>
      </c>
      <c r="B37" s="37"/>
      <c r="C37" s="37"/>
      <c r="D37" s="5"/>
      <c r="E37" s="5"/>
      <c r="F37" s="6"/>
      <c r="G37" s="37"/>
      <c r="H37" s="37"/>
      <c r="I37" s="37"/>
      <c r="J37" s="2"/>
      <c r="K37" s="2"/>
      <c r="L37" s="2"/>
      <c r="M37" s="71"/>
      <c r="N37" s="73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4"/>
      <c r="AO37" s="71"/>
      <c r="AP37" s="71"/>
      <c r="AQ37" s="71"/>
      <c r="AR37" s="71"/>
      <c r="AS37" s="71"/>
      <c r="AT37" s="71"/>
      <c r="AU37" s="71"/>
    </row>
    <row r="38" spans="1:47" ht="14" x14ac:dyDescent="0.15">
      <c r="A38" s="37"/>
      <c r="B38" s="48" t="s">
        <v>46</v>
      </c>
      <c r="C38" s="49" t="s">
        <v>19</v>
      </c>
      <c r="D38" s="5">
        <v>1</v>
      </c>
      <c r="E38" s="5">
        <v>71</v>
      </c>
      <c r="F38" s="6">
        <f>+D38*E38</f>
        <v>71</v>
      </c>
      <c r="G38" s="47" t="s">
        <v>20</v>
      </c>
      <c r="H38" s="37"/>
      <c r="I38" s="37"/>
      <c r="J38" s="2"/>
      <c r="K38" s="2"/>
      <c r="L38" s="2"/>
      <c r="M38" s="71"/>
      <c r="N38" s="73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4"/>
      <c r="AO38" s="71"/>
      <c r="AP38" s="71"/>
      <c r="AQ38" s="71"/>
      <c r="AR38" s="71"/>
      <c r="AS38" s="71"/>
      <c r="AT38" s="71"/>
      <c r="AU38" s="71"/>
    </row>
    <row r="39" spans="1:47" ht="14" x14ac:dyDescent="0.15">
      <c r="A39" s="37"/>
      <c r="B39" s="48" t="s">
        <v>51</v>
      </c>
      <c r="C39" s="49" t="s">
        <v>19</v>
      </c>
      <c r="D39" s="5">
        <v>0</v>
      </c>
      <c r="E39" s="5">
        <v>140</v>
      </c>
      <c r="F39" s="6">
        <f>+D39*E39</f>
        <v>0</v>
      </c>
      <c r="G39" s="47" t="s">
        <v>20</v>
      </c>
      <c r="H39" s="37"/>
      <c r="I39" s="37"/>
      <c r="J39" s="2"/>
      <c r="K39" s="2"/>
      <c r="L39" s="2"/>
      <c r="M39" s="71"/>
      <c r="N39" s="73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4"/>
      <c r="AO39" s="71"/>
      <c r="AP39" s="71"/>
      <c r="AQ39" s="71"/>
      <c r="AR39" s="71"/>
      <c r="AS39" s="71"/>
      <c r="AT39" s="71"/>
      <c r="AU39" s="71"/>
    </row>
    <row r="40" spans="1:47" ht="14" x14ac:dyDescent="0.15">
      <c r="A40" s="37"/>
      <c r="B40" s="48" t="s">
        <v>52</v>
      </c>
      <c r="C40" s="49" t="s">
        <v>19</v>
      </c>
      <c r="D40" s="5">
        <v>1</v>
      </c>
      <c r="E40" s="5">
        <v>0</v>
      </c>
      <c r="F40" s="6">
        <f>+D40*E40</f>
        <v>0</v>
      </c>
      <c r="G40" s="47" t="s">
        <v>20</v>
      </c>
      <c r="H40" s="37"/>
      <c r="I40" s="37"/>
      <c r="J40" s="2"/>
      <c r="K40" s="2"/>
      <c r="L40" s="2"/>
      <c r="M40" s="71"/>
      <c r="N40" s="73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4"/>
      <c r="AO40" s="71"/>
      <c r="AP40" s="71"/>
      <c r="AQ40" s="71"/>
      <c r="AR40" s="71"/>
      <c r="AS40" s="71"/>
      <c r="AT40" s="71"/>
      <c r="AU40" s="71"/>
    </row>
    <row r="41" spans="1:47" ht="14" x14ac:dyDescent="0.15">
      <c r="A41" s="37"/>
      <c r="B41" s="48" t="s">
        <v>53</v>
      </c>
      <c r="C41" s="49" t="s">
        <v>48</v>
      </c>
      <c r="D41" s="5">
        <f>+F35</f>
        <v>377.24843250000004</v>
      </c>
      <c r="E41" s="5">
        <v>0.08</v>
      </c>
      <c r="F41" s="6">
        <f>+D41*E41</f>
        <v>30.179874600000005</v>
      </c>
      <c r="G41" s="47" t="s">
        <v>20</v>
      </c>
      <c r="H41" s="37"/>
      <c r="I41" s="82"/>
      <c r="J41" s="2"/>
      <c r="K41" s="2"/>
      <c r="L41" s="2"/>
      <c r="M41" s="71"/>
      <c r="N41" s="73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4"/>
      <c r="AO41" s="71"/>
      <c r="AP41" s="71"/>
      <c r="AQ41" s="71"/>
      <c r="AR41" s="71"/>
      <c r="AS41" s="71"/>
      <c r="AT41" s="71"/>
      <c r="AU41" s="71"/>
    </row>
    <row r="42" spans="1:47" ht="8.25" customHeight="1" x14ac:dyDescent="0.15">
      <c r="A42" s="37"/>
      <c r="B42" s="37"/>
      <c r="C42" s="72"/>
      <c r="D42" s="13"/>
      <c r="E42" s="13"/>
      <c r="F42" s="6"/>
      <c r="G42" s="52"/>
      <c r="H42" s="37"/>
      <c r="I42" s="37"/>
      <c r="J42" s="2"/>
      <c r="K42" s="2"/>
      <c r="L42" s="2"/>
      <c r="M42" s="71"/>
      <c r="N42" s="73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4"/>
      <c r="AO42" s="71"/>
      <c r="AP42" s="71"/>
      <c r="AQ42" s="71"/>
      <c r="AR42" s="71"/>
      <c r="AS42" s="71"/>
      <c r="AT42" s="71"/>
      <c r="AU42" s="71"/>
    </row>
    <row r="43" spans="1:47" ht="14" x14ac:dyDescent="0.15">
      <c r="A43" s="35" t="s">
        <v>54</v>
      </c>
      <c r="B43" s="37"/>
      <c r="C43" s="72"/>
      <c r="D43" s="13"/>
      <c r="E43" s="13"/>
      <c r="F43" s="10">
        <f>SUM(F38:F41)</f>
        <v>101.17987460000001</v>
      </c>
      <c r="G43" s="47" t="s">
        <v>20</v>
      </c>
      <c r="H43" s="37"/>
      <c r="I43" s="13"/>
      <c r="J43" s="6"/>
      <c r="K43" s="2"/>
      <c r="L43" s="2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O43" s="71"/>
      <c r="AP43" s="71"/>
      <c r="AQ43" s="71"/>
      <c r="AR43" s="71"/>
      <c r="AS43" s="71"/>
      <c r="AT43" s="71"/>
      <c r="AU43" s="71"/>
    </row>
    <row r="44" spans="1:47" ht="14" x14ac:dyDescent="0.15">
      <c r="A44" s="35"/>
      <c r="B44" s="80"/>
      <c r="C44" s="72"/>
      <c r="D44" s="17"/>
      <c r="E44" s="14"/>
      <c r="F44" s="6"/>
      <c r="G44" s="47"/>
      <c r="H44" s="37"/>
      <c r="I44" s="13"/>
      <c r="J44" s="6"/>
      <c r="K44" s="2"/>
      <c r="L44" s="2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O44" s="71"/>
      <c r="AP44" s="71"/>
      <c r="AQ44" s="71"/>
      <c r="AR44" s="71"/>
      <c r="AS44" s="71"/>
      <c r="AT44" s="71"/>
      <c r="AU44" s="71"/>
    </row>
    <row r="45" spans="1:47" ht="14" x14ac:dyDescent="0.15">
      <c r="A45" s="37"/>
      <c r="B45" s="37"/>
      <c r="C45" s="37"/>
      <c r="D45" s="13"/>
      <c r="E45" s="13"/>
      <c r="F45" s="6"/>
      <c r="G45" s="37"/>
      <c r="H45" s="37"/>
      <c r="I45" s="17"/>
      <c r="K45" s="2"/>
      <c r="L45" s="2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O45" s="71"/>
      <c r="AP45" s="71"/>
      <c r="AQ45" s="71"/>
      <c r="AR45" s="71"/>
      <c r="AS45" s="71"/>
      <c r="AT45" s="71"/>
      <c r="AU45" s="71"/>
    </row>
    <row r="46" spans="1:47" ht="14.25" customHeight="1" x14ac:dyDescent="0.15">
      <c r="A46" s="53" t="s">
        <v>55</v>
      </c>
      <c r="B46" s="54"/>
      <c r="C46" s="54"/>
      <c r="D46" s="15"/>
      <c r="E46" s="15"/>
      <c r="F46" s="16">
        <f>F35+F43</f>
        <v>478.42830710000004</v>
      </c>
      <c r="G46" s="47" t="s">
        <v>20</v>
      </c>
      <c r="H46" s="37"/>
      <c r="I46" s="17"/>
      <c r="K46" s="2"/>
      <c r="L46" s="2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O46" s="71"/>
      <c r="AP46" s="71"/>
      <c r="AQ46" s="71"/>
      <c r="AR46" s="71"/>
      <c r="AS46" s="71"/>
      <c r="AT46" s="71"/>
      <c r="AU46" s="71"/>
    </row>
    <row r="47" spans="1:47" ht="14.25" customHeight="1" x14ac:dyDescent="0.15">
      <c r="A47" s="17"/>
      <c r="B47" s="80"/>
      <c r="C47" s="55"/>
      <c r="D47" s="17"/>
      <c r="E47" s="72"/>
      <c r="F47" s="51"/>
      <c r="G47" s="68"/>
      <c r="H47" s="17"/>
      <c r="I47" s="17"/>
      <c r="K47" s="2"/>
      <c r="L47" s="2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4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</row>
    <row r="48" spans="1:47" ht="14" x14ac:dyDescent="0.15">
      <c r="A48" s="17"/>
      <c r="B48" s="35"/>
      <c r="C48" s="40"/>
      <c r="D48" s="40"/>
      <c r="E48" s="37"/>
      <c r="F48" s="37"/>
      <c r="G48" s="37"/>
      <c r="H48" s="17"/>
      <c r="I48" s="17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</row>
    <row r="49" spans="1:47" ht="14" x14ac:dyDescent="0.15">
      <c r="A49" s="17"/>
      <c r="B49" s="36" t="s">
        <v>56</v>
      </c>
      <c r="C49" s="37"/>
      <c r="D49" s="37"/>
      <c r="E49" s="37"/>
      <c r="F49" s="37"/>
      <c r="G49" s="18"/>
      <c r="H49" s="17"/>
      <c r="I49" s="17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</row>
    <row r="50" spans="1:47" ht="14.25" customHeight="1" x14ac:dyDescent="0.15">
      <c r="A50" s="17"/>
      <c r="B50" s="36" t="s">
        <v>57</v>
      </c>
      <c r="C50" s="17"/>
      <c r="D50" s="72"/>
      <c r="E50" s="72"/>
      <c r="F50" s="72"/>
      <c r="G50" s="17"/>
      <c r="H50" s="17"/>
      <c r="I50" s="17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</row>
    <row r="51" spans="1:47" ht="14.25" customHeight="1" x14ac:dyDescent="0.15">
      <c r="A51" s="17"/>
      <c r="B51" s="19"/>
      <c r="C51" s="20" t="s">
        <v>58</v>
      </c>
      <c r="D51" s="81"/>
      <c r="E51" s="21"/>
      <c r="F51" s="81"/>
      <c r="G51" s="22"/>
      <c r="H51" s="17"/>
      <c r="I51" s="17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</row>
    <row r="52" spans="1:47" ht="14.25" customHeight="1" x14ac:dyDescent="0.15">
      <c r="A52" s="17"/>
      <c r="B52" s="23" t="s">
        <v>59</v>
      </c>
      <c r="C52" s="24">
        <f>+D52-0.5</f>
        <v>10</v>
      </c>
      <c r="D52" s="25">
        <f>+E52+-0.5</f>
        <v>10.5</v>
      </c>
      <c r="E52" s="25">
        <v>11</v>
      </c>
      <c r="F52" s="25">
        <f>+E52+0.5</f>
        <v>11.5</v>
      </c>
      <c r="G52" s="26">
        <f>+F52+0.5</f>
        <v>12</v>
      </c>
      <c r="H52" s="17"/>
      <c r="I52" s="17"/>
      <c r="M52" s="71"/>
      <c r="N52" s="73" t="s">
        <v>1</v>
      </c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4" t="s">
        <v>1</v>
      </c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</row>
    <row r="53" spans="1:47" ht="15" customHeight="1" x14ac:dyDescent="0.15">
      <c r="A53" s="17"/>
      <c r="B53" s="27">
        <v>35</v>
      </c>
      <c r="C53" s="59">
        <f>+(C$52*$B53)-($F$35-$F$25-$F$26)-($B53*($E$25+$E$26))</f>
        <v>-22.748432500000035</v>
      </c>
      <c r="D53" s="60">
        <f t="shared" ref="D53:G57" si="3">+(D$52*$B53)-($F$35-$F$25-$F$26)-($B53*($E$25+$E$26))</f>
        <v>-5.2484325000000354</v>
      </c>
      <c r="E53" s="60">
        <f t="shared" si="3"/>
        <v>12.251567499999965</v>
      </c>
      <c r="F53" s="60">
        <f t="shared" si="3"/>
        <v>29.751567499999965</v>
      </c>
      <c r="G53" s="61">
        <f t="shared" si="3"/>
        <v>47.251567499999965</v>
      </c>
      <c r="H53" s="17"/>
      <c r="I53" s="17"/>
      <c r="M53" s="71"/>
      <c r="N53" s="73" t="s">
        <v>1</v>
      </c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4" t="s">
        <v>1</v>
      </c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</row>
    <row r="54" spans="1:47" ht="15" customHeight="1" x14ac:dyDescent="0.15">
      <c r="A54" s="17"/>
      <c r="B54" s="28">
        <v>40</v>
      </c>
      <c r="C54" s="62">
        <f>+(C$52*$B54)-($F$35-$F$25-$F$26)-($B54*($E$25+$E$26))</f>
        <v>25.001567499999965</v>
      </c>
      <c r="D54" s="63">
        <f t="shared" si="3"/>
        <v>45.001567499999965</v>
      </c>
      <c r="E54" s="63">
        <f t="shared" si="3"/>
        <v>65.001567499999965</v>
      </c>
      <c r="F54" s="63">
        <f t="shared" si="3"/>
        <v>85.001567499999965</v>
      </c>
      <c r="G54" s="64">
        <f t="shared" si="3"/>
        <v>105.00156749999996</v>
      </c>
      <c r="H54" s="17"/>
      <c r="I54" s="17"/>
      <c r="M54" s="71"/>
      <c r="N54" s="73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4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</row>
    <row r="55" spans="1:47" ht="15" customHeight="1" x14ac:dyDescent="0.15">
      <c r="A55" s="17"/>
      <c r="B55" s="28">
        <v>45</v>
      </c>
      <c r="C55" s="63">
        <f>+(C$52*$B55)-($F$35-$F$25-$F$26)-($B55*($E$25+$E$26))</f>
        <v>72.751567499999965</v>
      </c>
      <c r="D55" s="63">
        <f t="shared" si="3"/>
        <v>95.251567499999965</v>
      </c>
      <c r="E55" s="63">
        <f t="shared" si="3"/>
        <v>117.75156749999996</v>
      </c>
      <c r="F55" s="63">
        <f t="shared" si="3"/>
        <v>140.25156749999996</v>
      </c>
      <c r="G55" s="63">
        <f t="shared" si="3"/>
        <v>162.75156749999996</v>
      </c>
      <c r="H55" s="29"/>
      <c r="I55" s="33"/>
      <c r="M55" s="71"/>
      <c r="N55" s="73" t="s">
        <v>1</v>
      </c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4" t="s">
        <v>1</v>
      </c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</row>
    <row r="56" spans="1:47" ht="15" customHeight="1" x14ac:dyDescent="0.15">
      <c r="A56" s="17"/>
      <c r="B56" s="28">
        <v>50</v>
      </c>
      <c r="C56" s="62">
        <f>+(C$52*$B56)-($F$35-$F$25-$F$26)-($B56*($E$25+$E$26))</f>
        <v>120.50156749999996</v>
      </c>
      <c r="D56" s="63">
        <f t="shared" si="3"/>
        <v>145.50156749999996</v>
      </c>
      <c r="E56" s="63">
        <f t="shared" si="3"/>
        <v>170.50156749999996</v>
      </c>
      <c r="F56" s="63">
        <f t="shared" si="3"/>
        <v>195.50156749999996</v>
      </c>
      <c r="G56" s="64">
        <f t="shared" si="3"/>
        <v>220.50156749999996</v>
      </c>
      <c r="H56" s="17"/>
      <c r="I56" s="17"/>
      <c r="M56" s="71"/>
      <c r="N56" s="73" t="s">
        <v>1</v>
      </c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4" t="s">
        <v>1</v>
      </c>
      <c r="AA56" s="71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</row>
    <row r="57" spans="1:47" ht="15" customHeight="1" x14ac:dyDescent="0.15">
      <c r="A57" s="17"/>
      <c r="B57" s="30">
        <v>55</v>
      </c>
      <c r="C57" s="65">
        <f>+(C$52*$B57)-($F$35-$F$25-$F$26)-($B57*($E$25+$E$26))</f>
        <v>168.25156749999996</v>
      </c>
      <c r="D57" s="66">
        <f t="shared" si="3"/>
        <v>195.75156749999996</v>
      </c>
      <c r="E57" s="66">
        <f t="shared" si="3"/>
        <v>223.25156749999996</v>
      </c>
      <c r="F57" s="66">
        <f t="shared" si="3"/>
        <v>250.75156749999996</v>
      </c>
      <c r="G57" s="67">
        <f t="shared" si="3"/>
        <v>278.25156749999996</v>
      </c>
      <c r="H57" s="17"/>
      <c r="I57" s="17"/>
      <c r="M57" s="71"/>
      <c r="N57" s="73" t="s">
        <v>1</v>
      </c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4" t="s">
        <v>1</v>
      </c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</row>
    <row r="58" spans="1:47" ht="15" customHeight="1" x14ac:dyDescent="0.15">
      <c r="A58" s="32" t="s">
        <v>60</v>
      </c>
      <c r="B58" s="31"/>
      <c r="C58" s="31"/>
      <c r="D58" s="80"/>
      <c r="E58" s="72"/>
      <c r="F58" s="72"/>
      <c r="G58" s="17"/>
      <c r="H58" s="17"/>
      <c r="I58" s="17"/>
      <c r="M58" s="71"/>
      <c r="N58" s="73" t="s">
        <v>1</v>
      </c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4" t="s">
        <v>1</v>
      </c>
      <c r="AA58" s="71"/>
      <c r="AB58" s="71"/>
      <c r="AC58" s="71"/>
      <c r="AD58" s="71"/>
      <c r="AE58" s="71"/>
      <c r="AF58" s="71"/>
      <c r="AG58" s="71"/>
      <c r="AH58" s="71"/>
      <c r="AI58" s="71"/>
      <c r="AJ58" s="71"/>
      <c r="AK58" s="71"/>
      <c r="AL58" s="71"/>
      <c r="AM58" s="71"/>
      <c r="AN58" s="71"/>
      <c r="AO58" s="71"/>
      <c r="AP58" s="71"/>
      <c r="AQ58" s="71"/>
      <c r="AR58" s="71"/>
      <c r="AS58" s="71"/>
      <c r="AT58" s="71"/>
      <c r="AU58" s="71"/>
    </row>
    <row r="59" spans="1:47" ht="15" customHeight="1" x14ac:dyDescent="0.15">
      <c r="A59" s="72" t="s">
        <v>69</v>
      </c>
      <c r="B59" s="35"/>
      <c r="C59" s="40"/>
      <c r="D59" s="40"/>
      <c r="E59" s="37"/>
      <c r="F59" s="37"/>
      <c r="G59" s="37"/>
      <c r="H59" s="17"/>
      <c r="I59" s="17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</row>
    <row r="60" spans="1:47" ht="14.25" customHeight="1" x14ac:dyDescent="0.15">
      <c r="A60" s="17"/>
      <c r="B60" s="17"/>
      <c r="C60" s="84" t="s">
        <v>70</v>
      </c>
      <c r="D60" s="83"/>
      <c r="E60" s="83"/>
      <c r="F60" s="83"/>
      <c r="G60" s="83"/>
      <c r="J60" s="73" t="s">
        <v>1</v>
      </c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4" t="s">
        <v>1</v>
      </c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</row>
    <row r="61" spans="1:47" x14ac:dyDescent="0.15">
      <c r="A61" s="56"/>
      <c r="B61" s="31"/>
      <c r="C61" s="83"/>
      <c r="D61" s="83"/>
      <c r="E61" s="83"/>
      <c r="F61" s="83"/>
      <c r="G61" s="83"/>
      <c r="I61" s="71"/>
      <c r="J61" s="73" t="s">
        <v>1</v>
      </c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4" t="s">
        <v>1</v>
      </c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</row>
    <row r="62" spans="1:47" x14ac:dyDescent="0.15">
      <c r="A62" s="56"/>
      <c r="B62" s="31"/>
      <c r="C62" s="83"/>
      <c r="D62" s="83"/>
      <c r="E62" s="83"/>
      <c r="F62" s="83"/>
      <c r="G62" s="83"/>
      <c r="AN62" s="71"/>
      <c r="AO62" s="71"/>
      <c r="AP62" s="71"/>
      <c r="AQ62" s="71"/>
    </row>
    <row r="63" spans="1:47" x14ac:dyDescent="0.15">
      <c r="A63" s="56"/>
      <c r="B63" s="31"/>
      <c r="C63" s="31"/>
      <c r="D63" s="17"/>
      <c r="E63" s="17"/>
    </row>
    <row r="64" spans="1:47" x14ac:dyDescent="0.15">
      <c r="A64" s="57"/>
      <c r="B64" s="31"/>
      <c r="C64" s="31"/>
      <c r="D64" s="31"/>
      <c r="E64" s="17"/>
      <c r="F64" s="17"/>
      <c r="G64" s="17"/>
      <c r="H64" s="17"/>
      <c r="I64" s="17"/>
    </row>
    <row r="65" spans="1:47" x14ac:dyDescent="0.15">
      <c r="A65" s="57"/>
      <c r="B65" s="31"/>
      <c r="C65" s="31"/>
      <c r="D65" s="31"/>
      <c r="E65" s="17"/>
      <c r="F65" s="17"/>
      <c r="G65" s="17"/>
      <c r="H65" s="17"/>
      <c r="I65" s="17"/>
    </row>
    <row r="66" spans="1:47" x14ac:dyDescent="0.15">
      <c r="A66" s="57"/>
      <c r="B66" s="31"/>
      <c r="C66" s="31"/>
      <c r="D66" s="31"/>
      <c r="E66" s="17"/>
      <c r="F66" s="17"/>
      <c r="G66" s="17"/>
      <c r="H66" s="17"/>
      <c r="I66" s="17"/>
    </row>
    <row r="67" spans="1:47" x14ac:dyDescent="0.15">
      <c r="A67" s="57"/>
      <c r="B67" s="31"/>
      <c r="C67" s="31"/>
      <c r="D67" s="31"/>
      <c r="E67" s="17"/>
      <c r="F67" s="17"/>
      <c r="G67" s="17"/>
      <c r="H67" s="17"/>
      <c r="I67" s="17"/>
    </row>
    <row r="68" spans="1:47" x14ac:dyDescent="0.15">
      <c r="A68" s="17"/>
      <c r="B68" s="17"/>
      <c r="C68" s="17"/>
      <c r="D68" s="17"/>
      <c r="E68" s="17"/>
      <c r="F68" s="17"/>
      <c r="G68" s="17"/>
      <c r="H68" s="17"/>
      <c r="I68" s="17"/>
    </row>
    <row r="69" spans="1:47" x14ac:dyDescent="0.15">
      <c r="A69" s="17"/>
      <c r="B69" s="17"/>
      <c r="C69" s="17"/>
      <c r="D69" s="17"/>
      <c r="E69" s="17"/>
      <c r="F69" s="17"/>
      <c r="G69" s="17"/>
      <c r="H69" s="17"/>
      <c r="I69" s="17"/>
    </row>
    <row r="70" spans="1:47" x14ac:dyDescent="0.15">
      <c r="A70" s="17"/>
      <c r="B70" s="17"/>
      <c r="C70" s="17"/>
      <c r="D70" s="17"/>
      <c r="E70" s="17"/>
      <c r="F70" s="17"/>
      <c r="G70" s="17"/>
      <c r="H70" s="17"/>
      <c r="I70" s="17"/>
    </row>
    <row r="71" spans="1:47" x14ac:dyDescent="0.15">
      <c r="A71" s="17"/>
      <c r="B71" s="17"/>
      <c r="C71" s="17"/>
      <c r="D71" s="17"/>
      <c r="E71" s="17"/>
      <c r="F71" s="17"/>
      <c r="G71" s="17"/>
      <c r="H71" s="17"/>
      <c r="I71" s="17"/>
    </row>
    <row r="72" spans="1:47" x14ac:dyDescent="0.15">
      <c r="A72" s="17"/>
      <c r="B72" s="17"/>
      <c r="C72" s="17"/>
      <c r="D72" s="17"/>
      <c r="E72" s="17"/>
      <c r="F72" s="17"/>
      <c r="G72" s="17"/>
      <c r="H72" s="17"/>
      <c r="I72" s="17"/>
    </row>
    <row r="73" spans="1:47" x14ac:dyDescent="0.15">
      <c r="A73" s="17"/>
      <c r="B73" s="17"/>
      <c r="C73" s="17"/>
      <c r="D73" s="17"/>
      <c r="E73" s="17"/>
      <c r="F73" s="17"/>
      <c r="G73" s="17"/>
      <c r="H73" s="17"/>
      <c r="I73" s="17"/>
    </row>
    <row r="74" spans="1:47" x14ac:dyDescent="0.15">
      <c r="A74" s="17"/>
      <c r="B74" s="17"/>
      <c r="C74" s="17"/>
      <c r="D74" s="17"/>
      <c r="E74" s="17"/>
      <c r="F74" s="17"/>
      <c r="G74" s="17"/>
      <c r="H74" s="17"/>
      <c r="I74" s="17"/>
    </row>
    <row r="75" spans="1:47" x14ac:dyDescent="0.15">
      <c r="A75" s="36"/>
      <c r="B75" s="17"/>
      <c r="C75" s="17"/>
      <c r="D75" s="17"/>
      <c r="E75" s="17"/>
      <c r="F75" s="17"/>
      <c r="G75" s="17"/>
      <c r="H75" s="17"/>
      <c r="I75" s="17"/>
    </row>
    <row r="76" spans="1:47" x14ac:dyDescent="0.15">
      <c r="A76" s="17"/>
      <c r="B76" s="17"/>
      <c r="C76" s="17"/>
      <c r="D76" s="17"/>
      <c r="E76" s="17"/>
      <c r="F76" s="17"/>
      <c r="G76" s="17"/>
      <c r="H76" s="17"/>
      <c r="I76" s="17"/>
      <c r="AR76" s="71"/>
      <c r="AS76" s="71"/>
      <c r="AT76" s="71"/>
      <c r="AU76" s="71"/>
    </row>
    <row r="77" spans="1:47" x14ac:dyDescent="0.15">
      <c r="A77" s="17"/>
      <c r="B77" s="17"/>
      <c r="C77" s="17"/>
      <c r="D77" s="17"/>
      <c r="E77" s="17"/>
      <c r="F77" s="17"/>
      <c r="G77" s="17"/>
      <c r="H77" s="17"/>
      <c r="I77" s="17"/>
      <c r="AR77" s="71"/>
      <c r="AS77" s="71"/>
      <c r="AT77" s="71"/>
      <c r="AU77" s="71"/>
    </row>
    <row r="78" spans="1:47" x14ac:dyDescent="0.15">
      <c r="A78" s="17"/>
      <c r="B78" s="17"/>
      <c r="C78" s="17"/>
      <c r="D78" s="17"/>
      <c r="E78" s="17"/>
      <c r="F78" s="17"/>
      <c r="G78" s="17"/>
      <c r="H78" s="17"/>
      <c r="I78" s="17"/>
      <c r="AR78" s="71"/>
      <c r="AS78" s="71"/>
      <c r="AT78" s="71"/>
      <c r="AU78" s="71"/>
    </row>
    <row r="79" spans="1:47" x14ac:dyDescent="0.15">
      <c r="A79" s="17"/>
      <c r="B79" s="72"/>
      <c r="C79" s="72"/>
      <c r="D79" s="72"/>
      <c r="E79" s="72"/>
      <c r="F79" s="72"/>
      <c r="G79" s="72"/>
      <c r="H79" s="72"/>
      <c r="I79" s="72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</row>
    <row r="80" spans="1:47" x14ac:dyDescent="0.15">
      <c r="A80" s="17"/>
      <c r="B80" s="72"/>
      <c r="C80" s="72"/>
      <c r="D80" s="72"/>
      <c r="E80" s="72"/>
      <c r="F80" s="72"/>
      <c r="G80" s="72"/>
      <c r="H80" s="72"/>
      <c r="I80" s="72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/>
      <c r="AO80" s="71"/>
      <c r="AP80" s="71"/>
      <c r="AQ80" s="71"/>
      <c r="AR80" s="71"/>
      <c r="AS80" s="71"/>
      <c r="AT80" s="71"/>
      <c r="AU80" s="71"/>
    </row>
    <row r="81" spans="1:47" x14ac:dyDescent="0.15">
      <c r="A81" s="72"/>
      <c r="B81" s="72"/>
      <c r="C81" s="72"/>
      <c r="D81" s="72"/>
      <c r="E81" s="72"/>
      <c r="F81" s="72"/>
      <c r="G81" s="72"/>
      <c r="H81" s="72"/>
      <c r="I81" s="72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</row>
    <row r="82" spans="1:47" x14ac:dyDescent="0.15">
      <c r="A82" s="72"/>
      <c r="B82" s="72"/>
      <c r="C82" s="72"/>
      <c r="D82" s="72"/>
      <c r="E82" s="72"/>
      <c r="F82" s="72"/>
      <c r="G82" s="72"/>
      <c r="H82" s="72"/>
      <c r="I82" s="72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  <c r="AH82" s="71"/>
      <c r="AI82" s="71"/>
      <c r="AJ82" s="71"/>
      <c r="AK82" s="71"/>
      <c r="AL82" s="71"/>
      <c r="AM82" s="71"/>
      <c r="AN82" s="71"/>
      <c r="AO82" s="71"/>
      <c r="AP82" s="71"/>
      <c r="AQ82" s="71"/>
      <c r="AR82" s="71"/>
      <c r="AS82" s="71"/>
      <c r="AT82" s="71"/>
      <c r="AU82" s="71"/>
    </row>
    <row r="83" spans="1:47" x14ac:dyDescent="0.15">
      <c r="A83" s="72"/>
      <c r="B83" s="72"/>
      <c r="C83" s="72"/>
      <c r="D83" s="72"/>
      <c r="E83" s="72"/>
      <c r="F83" s="72"/>
      <c r="G83" s="72"/>
      <c r="H83" s="72"/>
      <c r="I83" s="72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</row>
    <row r="84" spans="1:47" x14ac:dyDescent="0.15">
      <c r="A84" s="72"/>
      <c r="B84" s="72"/>
      <c r="C84" s="72"/>
      <c r="D84" s="72"/>
      <c r="E84" s="72"/>
      <c r="F84" s="72"/>
      <c r="G84" s="72"/>
      <c r="H84" s="72"/>
      <c r="I84" s="72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</row>
    <row r="85" spans="1:47" x14ac:dyDescent="0.15">
      <c r="A85" s="72"/>
      <c r="B85" s="72"/>
      <c r="C85" s="72"/>
      <c r="D85" s="72"/>
      <c r="E85" s="72"/>
      <c r="F85" s="72"/>
      <c r="G85" s="72"/>
      <c r="H85" s="72"/>
      <c r="I85" s="72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</row>
    <row r="86" spans="1:47" x14ac:dyDescent="0.15">
      <c r="A86" s="72"/>
      <c r="B86" s="72"/>
      <c r="C86" s="72"/>
      <c r="D86" s="72"/>
      <c r="E86" s="72"/>
      <c r="F86" s="72"/>
      <c r="G86" s="72"/>
      <c r="H86" s="72"/>
      <c r="I86" s="72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  <c r="AH86" s="71"/>
      <c r="AI86" s="71"/>
      <c r="AJ86" s="71"/>
      <c r="AK86" s="71"/>
      <c r="AL86" s="71"/>
      <c r="AM86" s="71"/>
      <c r="AN86" s="71"/>
      <c r="AO86" s="71"/>
      <c r="AP86" s="71"/>
      <c r="AQ86" s="71"/>
      <c r="AR86" s="71"/>
      <c r="AS86" s="71"/>
      <c r="AT86" s="71"/>
      <c r="AU86" s="71"/>
    </row>
    <row r="87" spans="1:47" x14ac:dyDescent="0.15">
      <c r="A87" s="72"/>
      <c r="B87" s="72"/>
      <c r="C87" s="72"/>
      <c r="D87" s="72"/>
      <c r="E87" s="72"/>
      <c r="F87" s="72"/>
      <c r="G87" s="72"/>
      <c r="H87" s="72"/>
      <c r="I87" s="72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</row>
    <row r="88" spans="1:47" x14ac:dyDescent="0.15">
      <c r="A88" s="72"/>
      <c r="B88" s="72"/>
      <c r="C88" s="72"/>
      <c r="D88" s="72"/>
      <c r="E88" s="72"/>
      <c r="F88" s="72"/>
      <c r="G88" s="72"/>
      <c r="H88" s="72"/>
      <c r="I88" s="72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  <c r="AH88" s="71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</row>
    <row r="89" spans="1:47" x14ac:dyDescent="0.15">
      <c r="A89" s="72"/>
      <c r="B89" s="72"/>
      <c r="C89" s="72"/>
      <c r="D89" s="72"/>
      <c r="E89" s="72"/>
      <c r="F89" s="72"/>
      <c r="G89" s="72"/>
      <c r="H89" s="72"/>
      <c r="I89" s="72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  <c r="AH89" s="71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</row>
    <row r="90" spans="1:47" x14ac:dyDescent="0.15">
      <c r="A90" s="72"/>
      <c r="B90" s="72"/>
      <c r="C90" s="72"/>
      <c r="D90" s="72"/>
      <c r="E90" s="72"/>
      <c r="F90" s="72"/>
      <c r="G90" s="72"/>
      <c r="H90" s="72"/>
      <c r="I90" s="72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</row>
    <row r="91" spans="1:47" x14ac:dyDescent="0.15">
      <c r="A91" s="72"/>
      <c r="B91" s="72"/>
      <c r="C91" s="72"/>
      <c r="D91" s="72"/>
      <c r="E91" s="72"/>
      <c r="F91" s="72"/>
      <c r="G91" s="72"/>
      <c r="H91" s="72"/>
      <c r="I91" s="72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</row>
    <row r="92" spans="1:47" x14ac:dyDescent="0.15">
      <c r="A92" s="72"/>
      <c r="B92" s="72"/>
      <c r="C92" s="72"/>
      <c r="D92" s="72"/>
      <c r="E92" s="72"/>
      <c r="F92" s="72"/>
      <c r="G92" s="72"/>
      <c r="H92" s="72"/>
      <c r="I92" s="72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  <c r="AH92" s="71"/>
      <c r="AI92" s="71"/>
      <c r="AJ92" s="71"/>
      <c r="AK92" s="71"/>
      <c r="AL92" s="71"/>
      <c r="AM92" s="71"/>
      <c r="AN92" s="71"/>
      <c r="AO92" s="71"/>
      <c r="AP92" s="71"/>
      <c r="AQ92" s="71"/>
      <c r="AR92" s="71"/>
      <c r="AS92" s="71"/>
      <c r="AT92" s="71"/>
      <c r="AU92" s="71"/>
    </row>
    <row r="93" spans="1:47" x14ac:dyDescent="0.15">
      <c r="A93" s="72"/>
      <c r="B93" s="72"/>
      <c r="C93" s="72"/>
      <c r="D93" s="72"/>
      <c r="E93" s="72"/>
      <c r="F93" s="72"/>
      <c r="G93" s="72"/>
      <c r="H93" s="72"/>
      <c r="I93" s="72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</row>
    <row r="94" spans="1:47" x14ac:dyDescent="0.15">
      <c r="A94" s="72"/>
      <c r="B94" s="72"/>
      <c r="C94" s="72"/>
      <c r="D94" s="72"/>
      <c r="E94" s="72"/>
      <c r="F94" s="72"/>
      <c r="G94" s="72"/>
      <c r="H94" s="72"/>
      <c r="I94" s="72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  <c r="AH94" s="71"/>
      <c r="AI94" s="71"/>
      <c r="AJ94" s="71"/>
      <c r="AK94" s="71"/>
      <c r="AL94" s="71"/>
      <c r="AM94" s="71"/>
      <c r="AN94" s="71"/>
      <c r="AO94" s="71"/>
      <c r="AP94" s="71"/>
      <c r="AQ94" s="71"/>
      <c r="AR94" s="71"/>
      <c r="AS94" s="71"/>
      <c r="AT94" s="71"/>
      <c r="AU94" s="71"/>
    </row>
    <row r="95" spans="1:47" x14ac:dyDescent="0.15">
      <c r="A95" s="72"/>
      <c r="B95" s="72"/>
      <c r="C95" s="72"/>
      <c r="D95" s="72"/>
      <c r="E95" s="72"/>
      <c r="F95" s="72"/>
      <c r="G95" s="72"/>
      <c r="H95" s="72"/>
      <c r="I95" s="72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</row>
    <row r="96" spans="1:47" x14ac:dyDescent="0.15">
      <c r="A96" s="72"/>
      <c r="B96" s="72"/>
      <c r="C96" s="72"/>
      <c r="D96" s="72"/>
      <c r="E96" s="72"/>
      <c r="F96" s="72"/>
      <c r="G96" s="72"/>
      <c r="H96" s="72"/>
      <c r="I96" s="72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  <c r="AH96" s="71"/>
      <c r="AI96" s="71"/>
      <c r="AJ96" s="71"/>
      <c r="AK96" s="71"/>
      <c r="AL96" s="71"/>
      <c r="AM96" s="71"/>
      <c r="AN96" s="71"/>
      <c r="AO96" s="71"/>
      <c r="AP96" s="71"/>
      <c r="AQ96" s="71"/>
      <c r="AR96" s="71"/>
      <c r="AS96" s="71"/>
      <c r="AT96" s="71"/>
      <c r="AU96" s="71"/>
    </row>
    <row r="97" spans="1:47" x14ac:dyDescent="0.15">
      <c r="A97" s="72"/>
      <c r="B97" s="72"/>
      <c r="C97" s="72"/>
      <c r="D97" s="72"/>
      <c r="E97" s="72"/>
      <c r="F97" s="72"/>
      <c r="G97" s="72"/>
      <c r="H97" s="72"/>
      <c r="I97" s="72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</row>
    <row r="98" spans="1:47" x14ac:dyDescent="0.15">
      <c r="A98" s="72"/>
      <c r="B98" s="72"/>
      <c r="C98" s="72"/>
      <c r="D98" s="72"/>
      <c r="E98" s="72"/>
      <c r="F98" s="72"/>
      <c r="G98" s="72"/>
      <c r="H98" s="72"/>
      <c r="I98" s="72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</row>
    <row r="99" spans="1:47" x14ac:dyDescent="0.15">
      <c r="A99" s="72"/>
      <c r="B99" s="72"/>
      <c r="C99" s="72"/>
      <c r="D99" s="72"/>
      <c r="E99" s="72"/>
      <c r="F99" s="72"/>
      <c r="G99" s="72"/>
      <c r="H99" s="72"/>
      <c r="I99" s="72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</row>
    <row r="100" spans="1:47" x14ac:dyDescent="0.15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  <c r="AH100" s="71"/>
      <c r="AI100" s="71"/>
      <c r="AJ100" s="71"/>
      <c r="AK100" s="71"/>
      <c r="AL100" s="71"/>
      <c r="AM100" s="71"/>
      <c r="AN100" s="71"/>
      <c r="AO100" s="71"/>
      <c r="AP100" s="71"/>
      <c r="AQ100" s="71"/>
      <c r="AR100" s="71"/>
      <c r="AS100" s="71"/>
      <c r="AT100" s="71"/>
      <c r="AU100" s="71"/>
    </row>
    <row r="101" spans="1:47" x14ac:dyDescent="0.15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</row>
    <row r="102" spans="1:47" x14ac:dyDescent="0.1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  <c r="AH102" s="71"/>
      <c r="AI102" s="71"/>
      <c r="AJ102" s="71"/>
      <c r="AK102" s="71"/>
      <c r="AL102" s="71"/>
      <c r="AM102" s="71"/>
      <c r="AN102" s="71"/>
      <c r="AO102" s="71"/>
      <c r="AP102" s="71"/>
      <c r="AQ102" s="71"/>
      <c r="AR102" s="71"/>
      <c r="AS102" s="71"/>
      <c r="AT102" s="71"/>
      <c r="AU102" s="71"/>
    </row>
    <row r="103" spans="1:47" x14ac:dyDescent="0.15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</row>
    <row r="104" spans="1:47" x14ac:dyDescent="0.15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  <c r="AH104" s="71"/>
      <c r="AI104" s="71"/>
      <c r="AJ104" s="71"/>
      <c r="AK104" s="71"/>
      <c r="AL104" s="71"/>
      <c r="AM104" s="71"/>
      <c r="AN104" s="71"/>
      <c r="AO104" s="71"/>
      <c r="AP104" s="71"/>
      <c r="AQ104" s="71"/>
      <c r="AR104" s="71"/>
      <c r="AS104" s="71"/>
      <c r="AT104" s="71"/>
      <c r="AU104" s="71"/>
    </row>
    <row r="105" spans="1:47" x14ac:dyDescent="0.15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</row>
    <row r="106" spans="1:47" x14ac:dyDescent="0.1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  <c r="AH106" s="71"/>
      <c r="AI106" s="71"/>
      <c r="AJ106" s="71"/>
      <c r="AK106" s="71"/>
      <c r="AL106" s="71"/>
      <c r="AM106" s="71"/>
      <c r="AN106" s="71"/>
      <c r="AO106" s="71"/>
      <c r="AP106" s="71"/>
      <c r="AQ106" s="71"/>
      <c r="AR106" s="71"/>
      <c r="AS106" s="71"/>
      <c r="AT106" s="71"/>
      <c r="AU106" s="71"/>
    </row>
    <row r="107" spans="1:47" x14ac:dyDescent="0.15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</row>
    <row r="108" spans="1:47" x14ac:dyDescent="0.15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  <c r="AH108" s="71"/>
      <c r="AI108" s="71"/>
      <c r="AJ108" s="71"/>
      <c r="AK108" s="71"/>
      <c r="AL108" s="71"/>
      <c r="AM108" s="71"/>
      <c r="AN108" s="71"/>
      <c r="AO108" s="71"/>
      <c r="AP108" s="71"/>
      <c r="AQ108" s="71"/>
      <c r="AR108" s="71"/>
      <c r="AS108" s="71"/>
      <c r="AT108" s="71"/>
      <c r="AU108" s="71"/>
    </row>
    <row r="109" spans="1:47" x14ac:dyDescent="0.15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</row>
    <row r="110" spans="1:47" x14ac:dyDescent="0.15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  <c r="AH110" s="71"/>
      <c r="AI110" s="71"/>
      <c r="AJ110" s="71"/>
      <c r="AK110" s="71"/>
      <c r="AL110" s="71"/>
      <c r="AM110" s="71"/>
      <c r="AN110" s="71"/>
      <c r="AO110" s="71"/>
      <c r="AP110" s="71"/>
      <c r="AQ110" s="71"/>
      <c r="AR110" s="71"/>
      <c r="AS110" s="71"/>
      <c r="AT110" s="71"/>
      <c r="AU110" s="71"/>
    </row>
    <row r="111" spans="1:47" x14ac:dyDescent="0.15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  <c r="AH111" s="71"/>
      <c r="AI111" s="71"/>
      <c r="AJ111" s="71"/>
      <c r="AK111" s="71"/>
      <c r="AL111" s="71"/>
      <c r="AM111" s="71"/>
      <c r="AN111" s="71"/>
      <c r="AO111" s="71"/>
      <c r="AP111" s="71"/>
      <c r="AQ111" s="71"/>
      <c r="AR111" s="71"/>
      <c r="AS111" s="71"/>
      <c r="AT111" s="71"/>
      <c r="AU111" s="71"/>
    </row>
    <row r="112" spans="1:47" x14ac:dyDescent="0.15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  <c r="AH112" s="71"/>
      <c r="AI112" s="71"/>
      <c r="AJ112" s="71"/>
      <c r="AK112" s="71"/>
      <c r="AL112" s="71"/>
      <c r="AM112" s="71"/>
      <c r="AN112" s="71"/>
      <c r="AO112" s="71"/>
      <c r="AP112" s="71"/>
      <c r="AQ112" s="71"/>
      <c r="AR112" s="71"/>
      <c r="AS112" s="71"/>
      <c r="AT112" s="71"/>
      <c r="AU112" s="71"/>
    </row>
    <row r="113" spans="1:47" x14ac:dyDescent="0.15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</row>
    <row r="114" spans="1:47" x14ac:dyDescent="0.15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  <c r="AH114" s="71"/>
      <c r="AI114" s="71"/>
      <c r="AJ114" s="71"/>
      <c r="AK114" s="71"/>
      <c r="AL114" s="71"/>
      <c r="AM114" s="71"/>
      <c r="AN114" s="71"/>
      <c r="AO114" s="71"/>
      <c r="AP114" s="71"/>
      <c r="AQ114" s="71"/>
      <c r="AR114" s="71"/>
      <c r="AS114" s="71"/>
      <c r="AT114" s="71"/>
      <c r="AU114" s="71"/>
    </row>
    <row r="115" spans="1:47" x14ac:dyDescent="0.15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</row>
    <row r="116" spans="1:47" x14ac:dyDescent="0.15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  <c r="AH116" s="71"/>
      <c r="AI116" s="71"/>
      <c r="AJ116" s="71"/>
      <c r="AK116" s="71"/>
      <c r="AL116" s="71"/>
      <c r="AM116" s="71"/>
      <c r="AN116" s="71"/>
      <c r="AO116" s="71"/>
      <c r="AP116" s="71"/>
      <c r="AQ116" s="71"/>
      <c r="AR116" s="71"/>
      <c r="AS116" s="71"/>
      <c r="AT116" s="71"/>
      <c r="AU116" s="71"/>
    </row>
    <row r="117" spans="1:47" x14ac:dyDescent="0.15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</row>
    <row r="118" spans="1:47" x14ac:dyDescent="0.15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  <c r="AH118" s="71"/>
      <c r="AI118" s="71"/>
      <c r="AJ118" s="71"/>
      <c r="AK118" s="71"/>
      <c r="AL118" s="71"/>
      <c r="AM118" s="71"/>
      <c r="AN118" s="71"/>
      <c r="AO118" s="71"/>
      <c r="AP118" s="71"/>
      <c r="AQ118" s="71"/>
      <c r="AR118" s="71"/>
      <c r="AS118" s="71"/>
      <c r="AT118" s="71"/>
      <c r="AU118" s="71"/>
    </row>
    <row r="119" spans="1:47" x14ac:dyDescent="0.15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</row>
    <row r="120" spans="1:47" x14ac:dyDescent="0.15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  <c r="AH120" s="71"/>
      <c r="AI120" s="71"/>
      <c r="AJ120" s="71"/>
      <c r="AK120" s="71"/>
      <c r="AL120" s="71"/>
      <c r="AM120" s="71"/>
      <c r="AN120" s="71"/>
      <c r="AO120" s="71"/>
      <c r="AP120" s="71"/>
      <c r="AQ120" s="71"/>
      <c r="AR120" s="71"/>
      <c r="AS120" s="71"/>
      <c r="AT120" s="71"/>
      <c r="AU120" s="71"/>
    </row>
    <row r="121" spans="1:47" x14ac:dyDescent="0.15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</row>
    <row r="122" spans="1:47" x14ac:dyDescent="0.15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  <c r="AH122" s="71"/>
      <c r="AI122" s="71"/>
      <c r="AJ122" s="71"/>
      <c r="AK122" s="71"/>
      <c r="AL122" s="71"/>
      <c r="AM122" s="71"/>
      <c r="AN122" s="71"/>
      <c r="AO122" s="71"/>
      <c r="AP122" s="71"/>
      <c r="AQ122" s="71"/>
      <c r="AR122" s="71"/>
      <c r="AS122" s="71"/>
      <c r="AT122" s="71"/>
      <c r="AU122" s="71"/>
    </row>
    <row r="123" spans="1:47" x14ac:dyDescent="0.15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</row>
    <row r="124" spans="1:47" x14ac:dyDescent="0.15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  <c r="AH124" s="71"/>
      <c r="AI124" s="71"/>
      <c r="AJ124" s="71"/>
      <c r="AK124" s="71"/>
      <c r="AL124" s="71"/>
      <c r="AM124" s="71"/>
      <c r="AN124" s="71"/>
      <c r="AO124" s="71"/>
      <c r="AP124" s="71"/>
      <c r="AQ124" s="71"/>
      <c r="AR124" s="71"/>
      <c r="AS124" s="71"/>
      <c r="AT124" s="71"/>
      <c r="AU124" s="71"/>
    </row>
    <row r="125" spans="1:47" x14ac:dyDescent="0.1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</row>
    <row r="126" spans="1:47" x14ac:dyDescent="0.15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  <c r="AH126" s="71"/>
      <c r="AI126" s="71"/>
      <c r="AJ126" s="71"/>
      <c r="AK126" s="71"/>
      <c r="AL126" s="71"/>
      <c r="AM126" s="71"/>
      <c r="AN126" s="71"/>
      <c r="AO126" s="71"/>
      <c r="AP126" s="71"/>
      <c r="AQ126" s="71"/>
      <c r="AR126" s="71"/>
      <c r="AS126" s="71"/>
      <c r="AT126" s="71"/>
      <c r="AU126" s="71"/>
    </row>
    <row r="127" spans="1:47" x14ac:dyDescent="0.15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</row>
    <row r="128" spans="1:47" x14ac:dyDescent="0.15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  <c r="AH128" s="71"/>
      <c r="AI128" s="71"/>
      <c r="AJ128" s="71"/>
      <c r="AK128" s="71"/>
      <c r="AL128" s="71"/>
      <c r="AM128" s="71"/>
      <c r="AN128" s="71"/>
      <c r="AO128" s="71"/>
      <c r="AP128" s="71"/>
      <c r="AQ128" s="71"/>
      <c r="AR128" s="71"/>
      <c r="AS128" s="71"/>
      <c r="AT128" s="71"/>
      <c r="AU128" s="71"/>
    </row>
    <row r="129" spans="1:47" x14ac:dyDescent="0.15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</row>
    <row r="130" spans="1:47" x14ac:dyDescent="0.15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  <c r="AH130" s="71"/>
      <c r="AI130" s="71"/>
      <c r="AJ130" s="71"/>
      <c r="AK130" s="71"/>
      <c r="AL130" s="71"/>
      <c r="AM130" s="71"/>
      <c r="AN130" s="71"/>
      <c r="AO130" s="71"/>
      <c r="AP130" s="71"/>
      <c r="AQ130" s="71"/>
      <c r="AR130" s="71"/>
      <c r="AS130" s="71"/>
      <c r="AT130" s="71"/>
      <c r="AU130" s="71"/>
    </row>
    <row r="131" spans="1:47" x14ac:dyDescent="0.15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</row>
    <row r="132" spans="1:47" x14ac:dyDescent="0.15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  <c r="AH132" s="71"/>
      <c r="AI132" s="71"/>
      <c r="AJ132" s="71"/>
      <c r="AK132" s="71"/>
      <c r="AL132" s="71"/>
      <c r="AM132" s="71"/>
      <c r="AN132" s="71"/>
      <c r="AO132" s="71"/>
      <c r="AP132" s="71"/>
      <c r="AQ132" s="71"/>
      <c r="AR132" s="71"/>
      <c r="AS132" s="71"/>
      <c r="AT132" s="71"/>
      <c r="AU132" s="71"/>
    </row>
    <row r="133" spans="1:47" x14ac:dyDescent="0.1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  <c r="AH133" s="71"/>
      <c r="AI133" s="71"/>
      <c r="AJ133" s="71"/>
      <c r="AK133" s="71"/>
      <c r="AL133" s="71"/>
      <c r="AM133" s="71"/>
      <c r="AN133" s="71"/>
      <c r="AO133" s="71"/>
      <c r="AP133" s="71"/>
      <c r="AQ133" s="71"/>
      <c r="AR133" s="71"/>
      <c r="AS133" s="71"/>
      <c r="AT133" s="71"/>
      <c r="AU133" s="71"/>
    </row>
    <row r="134" spans="1:47" x14ac:dyDescent="0.15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  <c r="AH134" s="71"/>
      <c r="AI134" s="71"/>
      <c r="AJ134" s="71"/>
      <c r="AK134" s="71"/>
      <c r="AL134" s="71"/>
      <c r="AM134" s="71"/>
      <c r="AN134" s="71"/>
      <c r="AO134" s="71"/>
      <c r="AP134" s="71"/>
      <c r="AQ134" s="71"/>
      <c r="AR134" s="71"/>
      <c r="AS134" s="71"/>
      <c r="AT134" s="71"/>
      <c r="AU134" s="71"/>
    </row>
    <row r="135" spans="1:47" x14ac:dyDescent="0.15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</row>
    <row r="136" spans="1:47" x14ac:dyDescent="0.15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</row>
    <row r="137" spans="1:47" x14ac:dyDescent="0.15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</row>
    <row r="138" spans="1:47" x14ac:dyDescent="0.15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  <c r="AH138" s="71"/>
      <c r="AI138" s="71"/>
      <c r="AJ138" s="71"/>
      <c r="AK138" s="71"/>
      <c r="AL138" s="71"/>
      <c r="AM138" s="71"/>
      <c r="AN138" s="71"/>
      <c r="AO138" s="71"/>
      <c r="AP138" s="71"/>
      <c r="AQ138" s="71"/>
      <c r="AR138" s="71"/>
      <c r="AS138" s="71"/>
      <c r="AT138" s="71"/>
      <c r="AU138" s="71"/>
    </row>
    <row r="139" spans="1:47" x14ac:dyDescent="0.15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</row>
    <row r="140" spans="1:47" x14ac:dyDescent="0.15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71"/>
      <c r="AK140" s="71"/>
      <c r="AL140" s="71"/>
      <c r="AM140" s="71"/>
      <c r="AN140" s="71"/>
      <c r="AO140" s="71"/>
      <c r="AP140" s="71"/>
      <c r="AQ140" s="71"/>
      <c r="AR140" s="71"/>
      <c r="AS140" s="71"/>
      <c r="AT140" s="71"/>
      <c r="AU140" s="71"/>
    </row>
    <row r="141" spans="1:47" x14ac:dyDescent="0.15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</row>
    <row r="142" spans="1:47" x14ac:dyDescent="0.15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  <c r="AH142" s="71"/>
      <c r="AI142" s="71"/>
      <c r="AJ142" s="71"/>
      <c r="AK142" s="71"/>
      <c r="AL142" s="71"/>
      <c r="AM142" s="71"/>
      <c r="AN142" s="71"/>
      <c r="AO142" s="71"/>
      <c r="AP142" s="71"/>
      <c r="AQ142" s="71"/>
      <c r="AR142" s="71"/>
      <c r="AS142" s="71"/>
      <c r="AT142" s="71"/>
      <c r="AU142" s="71"/>
    </row>
    <row r="143" spans="1:47" x14ac:dyDescent="0.15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</row>
    <row r="144" spans="1:47" x14ac:dyDescent="0.15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  <c r="AI144" s="71"/>
      <c r="AJ144" s="71"/>
      <c r="AK144" s="71"/>
      <c r="AL144" s="71"/>
      <c r="AM144" s="71"/>
      <c r="AN144" s="71"/>
      <c r="AO144" s="71"/>
      <c r="AP144" s="71"/>
      <c r="AQ144" s="71"/>
      <c r="AR144" s="71"/>
      <c r="AS144" s="71"/>
      <c r="AT144" s="71"/>
      <c r="AU144" s="71"/>
    </row>
    <row r="145" spans="1:47" x14ac:dyDescent="0.15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</row>
    <row r="146" spans="1:47" x14ac:dyDescent="0.15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  <c r="AI146" s="71"/>
      <c r="AJ146" s="71"/>
      <c r="AK146" s="71"/>
      <c r="AL146" s="71"/>
      <c r="AM146" s="71"/>
      <c r="AN146" s="71"/>
      <c r="AO146" s="71"/>
      <c r="AP146" s="71"/>
      <c r="AQ146" s="71"/>
      <c r="AR146" s="71"/>
      <c r="AS146" s="71"/>
      <c r="AT146" s="71"/>
      <c r="AU146" s="71"/>
    </row>
    <row r="147" spans="1:47" x14ac:dyDescent="0.15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</row>
    <row r="148" spans="1:47" x14ac:dyDescent="0.15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  <c r="AI148" s="71"/>
      <c r="AJ148" s="71"/>
      <c r="AK148" s="71"/>
      <c r="AL148" s="71"/>
      <c r="AM148" s="71"/>
      <c r="AN148" s="71"/>
      <c r="AO148" s="71"/>
      <c r="AP148" s="71"/>
      <c r="AQ148" s="71"/>
      <c r="AR148" s="71"/>
      <c r="AS148" s="71"/>
      <c r="AT148" s="71"/>
      <c r="AU148" s="71"/>
    </row>
    <row r="149" spans="1:47" x14ac:dyDescent="0.15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</row>
    <row r="150" spans="1:47" x14ac:dyDescent="0.15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  <c r="AI150" s="71"/>
      <c r="AJ150" s="71"/>
      <c r="AK150" s="71"/>
      <c r="AL150" s="71"/>
      <c r="AM150" s="71"/>
      <c r="AN150" s="71"/>
      <c r="AO150" s="71"/>
      <c r="AP150" s="71"/>
      <c r="AQ150" s="71"/>
      <c r="AR150" s="71"/>
      <c r="AS150" s="71"/>
      <c r="AT150" s="71"/>
      <c r="AU150" s="71"/>
    </row>
    <row r="151" spans="1:47" x14ac:dyDescent="0.15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</row>
    <row r="152" spans="1:47" x14ac:dyDescent="0.15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  <c r="AI152" s="71"/>
      <c r="AJ152" s="71"/>
      <c r="AK152" s="71"/>
      <c r="AL152" s="71"/>
      <c r="AM152" s="71"/>
      <c r="AN152" s="71"/>
      <c r="AO152" s="71"/>
      <c r="AP152" s="71"/>
      <c r="AQ152" s="71"/>
      <c r="AR152" s="71"/>
      <c r="AS152" s="71"/>
      <c r="AT152" s="71"/>
      <c r="AU152" s="71"/>
    </row>
    <row r="153" spans="1:47" x14ac:dyDescent="0.15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</row>
    <row r="154" spans="1:47" x14ac:dyDescent="0.15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  <c r="AH154" s="71"/>
      <c r="AI154" s="71"/>
      <c r="AJ154" s="71"/>
      <c r="AK154" s="71"/>
      <c r="AL154" s="71"/>
      <c r="AM154" s="71"/>
      <c r="AN154" s="71"/>
      <c r="AO154" s="71"/>
      <c r="AP154" s="71"/>
      <c r="AQ154" s="71"/>
      <c r="AR154" s="71"/>
      <c r="AS154" s="71"/>
      <c r="AT154" s="71"/>
      <c r="AU154" s="71"/>
    </row>
    <row r="155" spans="1:47" x14ac:dyDescent="0.15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  <c r="AH155" s="71"/>
      <c r="AI155" s="71"/>
      <c r="AJ155" s="71"/>
      <c r="AK155" s="71"/>
      <c r="AL155" s="71"/>
      <c r="AM155" s="71"/>
      <c r="AN155" s="71"/>
      <c r="AO155" s="71"/>
      <c r="AP155" s="71"/>
      <c r="AQ155" s="71"/>
      <c r="AR155" s="71"/>
      <c r="AS155" s="71"/>
      <c r="AT155" s="71"/>
      <c r="AU155" s="71"/>
    </row>
    <row r="156" spans="1:47" x14ac:dyDescent="0.15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  <c r="AH156" s="71"/>
      <c r="AI156" s="71"/>
      <c r="AJ156" s="71"/>
      <c r="AK156" s="71"/>
      <c r="AL156" s="71"/>
      <c r="AM156" s="71"/>
      <c r="AN156" s="71"/>
      <c r="AO156" s="71"/>
      <c r="AP156" s="71"/>
      <c r="AQ156" s="71"/>
      <c r="AR156" s="71"/>
      <c r="AS156" s="71"/>
      <c r="AT156" s="71"/>
      <c r="AU156" s="71"/>
    </row>
    <row r="157" spans="1:47" x14ac:dyDescent="0.15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</row>
    <row r="158" spans="1:47" x14ac:dyDescent="0.15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</row>
    <row r="159" spans="1:47" x14ac:dyDescent="0.15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</row>
    <row r="160" spans="1:47" x14ac:dyDescent="0.15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  <c r="AH160" s="71"/>
      <c r="AI160" s="71"/>
      <c r="AJ160" s="71"/>
      <c r="AK160" s="71"/>
      <c r="AL160" s="71"/>
      <c r="AM160" s="71"/>
      <c r="AN160" s="71"/>
      <c r="AO160" s="71"/>
      <c r="AP160" s="71"/>
      <c r="AQ160" s="71"/>
      <c r="AR160" s="71"/>
      <c r="AS160" s="71"/>
      <c r="AT160" s="71"/>
      <c r="AU160" s="71"/>
    </row>
    <row r="161" spans="1:47" x14ac:dyDescent="0.15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</row>
    <row r="162" spans="1:47" x14ac:dyDescent="0.15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  <c r="AH162" s="71"/>
      <c r="AI162" s="71"/>
      <c r="AJ162" s="71"/>
      <c r="AK162" s="71"/>
      <c r="AL162" s="71"/>
      <c r="AM162" s="71"/>
      <c r="AN162" s="71"/>
      <c r="AO162" s="71"/>
      <c r="AP162" s="71"/>
      <c r="AQ162" s="71"/>
      <c r="AR162" s="71"/>
      <c r="AS162" s="71"/>
      <c r="AT162" s="71"/>
      <c r="AU162" s="71"/>
    </row>
    <row r="163" spans="1:47" x14ac:dyDescent="0.15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</row>
    <row r="164" spans="1:47" x14ac:dyDescent="0.15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  <c r="AH164" s="71"/>
      <c r="AI164" s="71"/>
      <c r="AJ164" s="71"/>
      <c r="AK164" s="71"/>
      <c r="AL164" s="71"/>
      <c r="AM164" s="71"/>
      <c r="AN164" s="71"/>
      <c r="AO164" s="71"/>
      <c r="AP164" s="71"/>
      <c r="AQ164" s="71"/>
      <c r="AR164" s="71"/>
      <c r="AS164" s="71"/>
      <c r="AT164" s="71"/>
      <c r="AU164" s="71"/>
    </row>
    <row r="165" spans="1:47" x14ac:dyDescent="0.15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</row>
    <row r="166" spans="1:47" x14ac:dyDescent="0.15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  <c r="AH166" s="71"/>
      <c r="AI166" s="71"/>
      <c r="AJ166" s="71"/>
      <c r="AK166" s="71"/>
      <c r="AL166" s="71"/>
      <c r="AM166" s="71"/>
      <c r="AN166" s="71"/>
      <c r="AO166" s="71"/>
      <c r="AP166" s="71"/>
      <c r="AQ166" s="71"/>
      <c r="AR166" s="71"/>
      <c r="AS166" s="71"/>
      <c r="AT166" s="71"/>
      <c r="AU166" s="71"/>
    </row>
    <row r="167" spans="1:47" x14ac:dyDescent="0.15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</row>
    <row r="168" spans="1:47" x14ac:dyDescent="0.15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  <c r="AH168" s="71"/>
      <c r="AI168" s="71"/>
      <c r="AJ168" s="71"/>
      <c r="AK168" s="71"/>
      <c r="AL168" s="71"/>
      <c r="AM168" s="71"/>
      <c r="AN168" s="71"/>
      <c r="AO168" s="71"/>
      <c r="AP168" s="71"/>
      <c r="AQ168" s="71"/>
      <c r="AR168" s="71"/>
      <c r="AS168" s="71"/>
      <c r="AT168" s="71"/>
      <c r="AU168" s="71"/>
    </row>
    <row r="169" spans="1:47" x14ac:dyDescent="0.15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</row>
    <row r="170" spans="1:47" x14ac:dyDescent="0.15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  <c r="AH170" s="71"/>
      <c r="AI170" s="71"/>
      <c r="AJ170" s="71"/>
      <c r="AK170" s="71"/>
      <c r="AL170" s="71"/>
      <c r="AM170" s="71"/>
      <c r="AN170" s="71"/>
      <c r="AO170" s="71"/>
      <c r="AP170" s="71"/>
      <c r="AQ170" s="71"/>
      <c r="AR170" s="71"/>
      <c r="AS170" s="71"/>
      <c r="AT170" s="71"/>
      <c r="AU170" s="71"/>
    </row>
    <row r="171" spans="1:47" x14ac:dyDescent="0.15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</row>
    <row r="172" spans="1:47" x14ac:dyDescent="0.15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  <c r="AH172" s="71"/>
      <c r="AI172" s="71"/>
      <c r="AJ172" s="71"/>
      <c r="AK172" s="71"/>
      <c r="AL172" s="71"/>
      <c r="AM172" s="71"/>
      <c r="AN172" s="71"/>
      <c r="AO172" s="71"/>
      <c r="AP172" s="71"/>
      <c r="AQ172" s="71"/>
      <c r="AR172" s="71"/>
      <c r="AS172" s="71"/>
      <c r="AT172" s="71"/>
      <c r="AU172" s="71"/>
    </row>
    <row r="173" spans="1:47" x14ac:dyDescent="0.15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</row>
    <row r="174" spans="1:47" x14ac:dyDescent="0.15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  <c r="AH174" s="71"/>
      <c r="AI174" s="71"/>
      <c r="AJ174" s="71"/>
      <c r="AK174" s="71"/>
      <c r="AL174" s="71"/>
      <c r="AM174" s="71"/>
      <c r="AN174" s="71"/>
      <c r="AO174" s="71"/>
      <c r="AP174" s="71"/>
      <c r="AQ174" s="71"/>
      <c r="AR174" s="71"/>
      <c r="AS174" s="71"/>
      <c r="AT174" s="71"/>
      <c r="AU174" s="71"/>
    </row>
    <row r="175" spans="1:47" x14ac:dyDescent="0.15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</row>
    <row r="176" spans="1:47" x14ac:dyDescent="0.15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  <c r="AH176" s="71"/>
      <c r="AI176" s="71"/>
      <c r="AJ176" s="71"/>
      <c r="AK176" s="71"/>
      <c r="AL176" s="71"/>
      <c r="AM176" s="71"/>
      <c r="AN176" s="71"/>
      <c r="AO176" s="71"/>
      <c r="AP176" s="71"/>
      <c r="AQ176" s="71"/>
      <c r="AR176" s="71"/>
      <c r="AS176" s="71"/>
      <c r="AT176" s="71"/>
      <c r="AU176" s="71"/>
    </row>
    <row r="177" spans="1:47" x14ac:dyDescent="0.15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  <c r="AH177" s="71"/>
      <c r="AI177" s="71"/>
      <c r="AJ177" s="71"/>
      <c r="AK177" s="71"/>
      <c r="AL177" s="71"/>
      <c r="AM177" s="71"/>
      <c r="AN177" s="71"/>
      <c r="AO177" s="71"/>
      <c r="AP177" s="71"/>
      <c r="AQ177" s="71"/>
      <c r="AR177" s="71"/>
      <c r="AS177" s="71"/>
      <c r="AT177" s="71"/>
      <c r="AU177" s="71"/>
    </row>
    <row r="178" spans="1:47" x14ac:dyDescent="0.15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  <c r="AH178" s="71"/>
      <c r="AI178" s="71"/>
      <c r="AJ178" s="71"/>
      <c r="AK178" s="71"/>
      <c r="AL178" s="71"/>
      <c r="AM178" s="71"/>
      <c r="AN178" s="71"/>
      <c r="AO178" s="71"/>
      <c r="AP178" s="71"/>
      <c r="AQ178" s="71"/>
      <c r="AR178" s="71"/>
      <c r="AS178" s="71"/>
      <c r="AT178" s="71"/>
      <c r="AU178" s="71"/>
    </row>
    <row r="179" spans="1:47" x14ac:dyDescent="0.15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</row>
    <row r="180" spans="1:47" x14ac:dyDescent="0.15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  <c r="AH180" s="71"/>
      <c r="AI180" s="71"/>
      <c r="AJ180" s="71"/>
      <c r="AK180" s="71"/>
      <c r="AL180" s="71"/>
      <c r="AM180" s="71"/>
      <c r="AN180" s="71"/>
      <c r="AO180" s="71"/>
      <c r="AP180" s="71"/>
      <c r="AQ180" s="71"/>
      <c r="AR180" s="71"/>
      <c r="AS180" s="71"/>
      <c r="AT180" s="71"/>
      <c r="AU180" s="71"/>
    </row>
    <row r="181" spans="1:47" x14ac:dyDescent="0.15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</row>
    <row r="182" spans="1:47" x14ac:dyDescent="0.15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  <c r="AH182" s="71"/>
      <c r="AI182" s="71"/>
      <c r="AJ182" s="71"/>
      <c r="AK182" s="71"/>
      <c r="AL182" s="71"/>
      <c r="AM182" s="71"/>
      <c r="AN182" s="71"/>
      <c r="AO182" s="71"/>
      <c r="AP182" s="71"/>
      <c r="AQ182" s="71"/>
      <c r="AR182" s="71"/>
      <c r="AS182" s="71"/>
      <c r="AT182" s="71"/>
      <c r="AU182" s="71"/>
    </row>
    <row r="183" spans="1:47" x14ac:dyDescent="0.15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</row>
    <row r="184" spans="1:47" x14ac:dyDescent="0.15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  <c r="AH184" s="71"/>
      <c r="AI184" s="71"/>
      <c r="AJ184" s="71"/>
      <c r="AK184" s="71"/>
      <c r="AL184" s="71"/>
      <c r="AM184" s="71"/>
      <c r="AN184" s="71"/>
      <c r="AO184" s="71"/>
      <c r="AP184" s="71"/>
      <c r="AQ184" s="71"/>
      <c r="AR184" s="71"/>
      <c r="AS184" s="71"/>
      <c r="AT184" s="71"/>
      <c r="AU184" s="71"/>
    </row>
    <row r="185" spans="1:47" x14ac:dyDescent="0.15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</row>
    <row r="186" spans="1:47" x14ac:dyDescent="0.15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  <c r="AH186" s="71"/>
      <c r="AI186" s="71"/>
      <c r="AJ186" s="71"/>
      <c r="AK186" s="71"/>
      <c r="AL186" s="71"/>
      <c r="AM186" s="71"/>
      <c r="AN186" s="71"/>
      <c r="AO186" s="71"/>
      <c r="AP186" s="71"/>
      <c r="AQ186" s="71"/>
      <c r="AR186" s="71"/>
      <c r="AS186" s="71"/>
      <c r="AT186" s="71"/>
      <c r="AU186" s="71"/>
    </row>
    <row r="187" spans="1:47" x14ac:dyDescent="0.15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</row>
    <row r="188" spans="1:47" x14ac:dyDescent="0.15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  <c r="AH188" s="71"/>
      <c r="AI188" s="71"/>
      <c r="AJ188" s="71"/>
      <c r="AK188" s="71"/>
      <c r="AL188" s="71"/>
      <c r="AM188" s="71"/>
      <c r="AN188" s="71"/>
      <c r="AO188" s="71"/>
      <c r="AP188" s="71"/>
      <c r="AQ188" s="71"/>
      <c r="AR188" s="71"/>
      <c r="AS188" s="71"/>
      <c r="AT188" s="71"/>
      <c r="AU188" s="71"/>
    </row>
    <row r="189" spans="1:47" x14ac:dyDescent="0.15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</row>
    <row r="190" spans="1:47" x14ac:dyDescent="0.15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  <c r="AH190" s="71"/>
      <c r="AI190" s="71"/>
      <c r="AJ190" s="71"/>
      <c r="AK190" s="71"/>
      <c r="AL190" s="71"/>
      <c r="AM190" s="71"/>
      <c r="AN190" s="71"/>
      <c r="AO190" s="71"/>
      <c r="AP190" s="71"/>
      <c r="AQ190" s="71"/>
      <c r="AR190" s="71"/>
      <c r="AS190" s="71"/>
      <c r="AT190" s="71"/>
      <c r="AU190" s="71"/>
    </row>
    <row r="191" spans="1:47" x14ac:dyDescent="0.15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</row>
    <row r="192" spans="1:47" x14ac:dyDescent="0.15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  <c r="AH192" s="71"/>
      <c r="AI192" s="71"/>
      <c r="AJ192" s="71"/>
      <c r="AK192" s="71"/>
      <c r="AL192" s="71"/>
      <c r="AM192" s="71"/>
      <c r="AN192" s="71"/>
      <c r="AO192" s="71"/>
      <c r="AP192" s="71"/>
      <c r="AQ192" s="71"/>
      <c r="AR192" s="71"/>
      <c r="AS192" s="71"/>
      <c r="AT192" s="71"/>
      <c r="AU192" s="71"/>
    </row>
    <row r="193" spans="1:47" x14ac:dyDescent="0.15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</row>
    <row r="194" spans="1:47" x14ac:dyDescent="0.15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  <c r="AH194" s="71"/>
      <c r="AI194" s="71"/>
      <c r="AJ194" s="71"/>
      <c r="AK194" s="71"/>
      <c r="AL194" s="71"/>
      <c r="AM194" s="71"/>
      <c r="AN194" s="71"/>
      <c r="AO194" s="71"/>
      <c r="AP194" s="71"/>
      <c r="AQ194" s="71"/>
      <c r="AR194" s="71"/>
      <c r="AS194" s="71"/>
      <c r="AT194" s="71"/>
      <c r="AU194" s="71"/>
    </row>
    <row r="195" spans="1:47" x14ac:dyDescent="0.15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</row>
    <row r="196" spans="1:47" x14ac:dyDescent="0.15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  <c r="AH196" s="71"/>
      <c r="AI196" s="71"/>
      <c r="AJ196" s="71"/>
      <c r="AK196" s="71"/>
      <c r="AL196" s="71"/>
      <c r="AM196" s="71"/>
      <c r="AN196" s="71"/>
      <c r="AO196" s="71"/>
      <c r="AP196" s="71"/>
      <c r="AQ196" s="71"/>
      <c r="AR196" s="71"/>
      <c r="AS196" s="71"/>
      <c r="AT196" s="71"/>
      <c r="AU196" s="71"/>
    </row>
    <row r="197" spans="1:47" x14ac:dyDescent="0.15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</row>
    <row r="198" spans="1:47" x14ac:dyDescent="0.15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  <c r="AH198" s="71"/>
      <c r="AI198" s="71"/>
      <c r="AJ198" s="71"/>
      <c r="AK198" s="71"/>
      <c r="AL198" s="71"/>
      <c r="AM198" s="71"/>
      <c r="AN198" s="71"/>
      <c r="AO198" s="71"/>
      <c r="AP198" s="71"/>
      <c r="AQ198" s="71"/>
      <c r="AR198" s="71"/>
      <c r="AS198" s="71"/>
      <c r="AT198" s="71"/>
      <c r="AU198" s="71"/>
    </row>
    <row r="199" spans="1:47" x14ac:dyDescent="0.15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  <c r="AH199" s="71"/>
      <c r="AI199" s="71"/>
      <c r="AJ199" s="71"/>
      <c r="AK199" s="71"/>
      <c r="AL199" s="71"/>
      <c r="AM199" s="71"/>
      <c r="AN199" s="71"/>
      <c r="AO199" s="71"/>
      <c r="AP199" s="71"/>
      <c r="AQ199" s="71"/>
      <c r="AR199" s="71"/>
      <c r="AS199" s="71"/>
      <c r="AT199" s="71"/>
      <c r="AU199" s="71"/>
    </row>
    <row r="200" spans="1:47" x14ac:dyDescent="0.15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  <c r="AH200" s="71"/>
      <c r="AI200" s="71"/>
      <c r="AJ200" s="71"/>
      <c r="AK200" s="71"/>
      <c r="AL200" s="71"/>
      <c r="AM200" s="71"/>
      <c r="AN200" s="71"/>
      <c r="AO200" s="71"/>
      <c r="AP200" s="71"/>
      <c r="AQ200" s="71"/>
      <c r="AR200" s="71"/>
      <c r="AS200" s="71"/>
      <c r="AT200" s="71"/>
      <c r="AU200" s="71"/>
    </row>
    <row r="201" spans="1:47" x14ac:dyDescent="0.15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</row>
    <row r="202" spans="1:47" x14ac:dyDescent="0.15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  <c r="AH202" s="71"/>
      <c r="AI202" s="71"/>
      <c r="AJ202" s="71"/>
      <c r="AK202" s="71"/>
      <c r="AL202" s="71"/>
      <c r="AM202" s="71"/>
      <c r="AN202" s="71"/>
      <c r="AO202" s="71"/>
      <c r="AP202" s="71"/>
      <c r="AQ202" s="71"/>
      <c r="AR202" s="71"/>
      <c r="AS202" s="71"/>
      <c r="AT202" s="71"/>
      <c r="AU202" s="71"/>
    </row>
    <row r="203" spans="1:47" x14ac:dyDescent="0.15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</row>
    <row r="204" spans="1:47" x14ac:dyDescent="0.15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  <c r="AH204" s="71"/>
      <c r="AI204" s="71"/>
      <c r="AJ204" s="71"/>
      <c r="AK204" s="71"/>
      <c r="AL204" s="71"/>
      <c r="AM204" s="71"/>
      <c r="AN204" s="71"/>
      <c r="AO204" s="71"/>
      <c r="AP204" s="71"/>
      <c r="AQ204" s="71"/>
      <c r="AR204" s="71"/>
      <c r="AS204" s="71"/>
      <c r="AT204" s="71"/>
      <c r="AU204" s="71"/>
    </row>
    <row r="205" spans="1:47" x14ac:dyDescent="0.15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</row>
    <row r="206" spans="1:47" x14ac:dyDescent="0.15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  <c r="AH206" s="71"/>
      <c r="AI206" s="71"/>
      <c r="AJ206" s="71"/>
      <c r="AK206" s="71"/>
      <c r="AL206" s="71"/>
      <c r="AM206" s="71"/>
      <c r="AN206" s="71"/>
      <c r="AO206" s="71"/>
      <c r="AP206" s="71"/>
      <c r="AQ206" s="71"/>
      <c r="AR206" s="71"/>
      <c r="AS206" s="71"/>
      <c r="AT206" s="71"/>
      <c r="AU206" s="71"/>
    </row>
    <row r="207" spans="1:47" x14ac:dyDescent="0.15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</row>
    <row r="208" spans="1:47" x14ac:dyDescent="0.15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  <c r="AH208" s="71"/>
      <c r="AI208" s="71"/>
      <c r="AJ208" s="71"/>
      <c r="AK208" s="71"/>
      <c r="AL208" s="71"/>
      <c r="AM208" s="71"/>
      <c r="AN208" s="71"/>
      <c r="AO208" s="71"/>
      <c r="AP208" s="71"/>
      <c r="AQ208" s="71"/>
      <c r="AR208" s="71"/>
      <c r="AS208" s="71"/>
      <c r="AT208" s="71"/>
      <c r="AU208" s="71"/>
    </row>
    <row r="209" spans="1:47" x14ac:dyDescent="0.15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</row>
    <row r="210" spans="1:47" x14ac:dyDescent="0.15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  <c r="AH210" s="71"/>
      <c r="AI210" s="71"/>
      <c r="AJ210" s="71"/>
      <c r="AK210" s="71"/>
      <c r="AL210" s="71"/>
      <c r="AM210" s="71"/>
      <c r="AN210" s="71"/>
      <c r="AO210" s="71"/>
      <c r="AP210" s="71"/>
      <c r="AQ210" s="71"/>
      <c r="AR210" s="71"/>
      <c r="AS210" s="71"/>
      <c r="AT210" s="71"/>
      <c r="AU210" s="71"/>
    </row>
    <row r="211" spans="1:47" x14ac:dyDescent="0.15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</row>
    <row r="212" spans="1:47" x14ac:dyDescent="0.15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  <c r="AH212" s="71"/>
      <c r="AI212" s="71"/>
      <c r="AJ212" s="71"/>
      <c r="AK212" s="71"/>
      <c r="AL212" s="71"/>
      <c r="AM212" s="71"/>
      <c r="AN212" s="71"/>
      <c r="AO212" s="71"/>
      <c r="AP212" s="71"/>
      <c r="AQ212" s="71"/>
      <c r="AR212" s="71"/>
      <c r="AS212" s="71"/>
      <c r="AT212" s="71"/>
      <c r="AU212" s="71"/>
    </row>
    <row r="213" spans="1:47" x14ac:dyDescent="0.15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</row>
    <row r="214" spans="1:47" x14ac:dyDescent="0.15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  <c r="AH214" s="71"/>
      <c r="AI214" s="71"/>
      <c r="AJ214" s="71"/>
      <c r="AK214" s="71"/>
      <c r="AL214" s="71"/>
      <c r="AM214" s="71"/>
      <c r="AN214" s="71"/>
      <c r="AO214" s="71"/>
      <c r="AP214" s="71"/>
      <c r="AQ214" s="71"/>
      <c r="AR214" s="71"/>
      <c r="AS214" s="71"/>
      <c r="AT214" s="71"/>
      <c r="AU214" s="71"/>
    </row>
    <row r="215" spans="1:47" x14ac:dyDescent="0.15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</row>
    <row r="216" spans="1:47" x14ac:dyDescent="0.15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  <c r="AH216" s="71"/>
      <c r="AI216" s="71"/>
      <c r="AJ216" s="71"/>
      <c r="AK216" s="71"/>
      <c r="AL216" s="71"/>
      <c r="AM216" s="71"/>
      <c r="AN216" s="71"/>
      <c r="AO216" s="71"/>
      <c r="AP216" s="71"/>
      <c r="AQ216" s="71"/>
      <c r="AR216" s="71"/>
      <c r="AS216" s="71"/>
      <c r="AT216" s="71"/>
      <c r="AU216" s="71"/>
    </row>
    <row r="217" spans="1:47" x14ac:dyDescent="0.15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</row>
    <row r="218" spans="1:47" x14ac:dyDescent="0.15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  <c r="AH218" s="71"/>
      <c r="AI218" s="71"/>
      <c r="AJ218" s="71"/>
      <c r="AK218" s="71"/>
      <c r="AL218" s="71"/>
      <c r="AM218" s="71"/>
      <c r="AN218" s="71"/>
      <c r="AO218" s="71"/>
      <c r="AP218" s="71"/>
      <c r="AQ218" s="71"/>
      <c r="AR218" s="71"/>
      <c r="AS218" s="71"/>
      <c r="AT218" s="71"/>
      <c r="AU218" s="71"/>
    </row>
    <row r="219" spans="1:47" x14ac:dyDescent="0.15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</row>
    <row r="220" spans="1:47" x14ac:dyDescent="0.15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  <c r="AH220" s="71"/>
      <c r="AI220" s="71"/>
      <c r="AJ220" s="71"/>
      <c r="AK220" s="71"/>
      <c r="AL220" s="71"/>
      <c r="AM220" s="71"/>
      <c r="AN220" s="71"/>
      <c r="AO220" s="71"/>
      <c r="AP220" s="71"/>
      <c r="AQ220" s="71"/>
      <c r="AR220" s="71"/>
      <c r="AS220" s="71"/>
      <c r="AT220" s="71"/>
      <c r="AU220" s="71"/>
    </row>
    <row r="221" spans="1:47" x14ac:dyDescent="0.15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  <c r="AH221" s="71"/>
      <c r="AI221" s="71"/>
      <c r="AJ221" s="71"/>
      <c r="AK221" s="71"/>
      <c r="AL221" s="71"/>
      <c r="AM221" s="71"/>
      <c r="AN221" s="71"/>
      <c r="AO221" s="71"/>
      <c r="AP221" s="71"/>
      <c r="AQ221" s="71"/>
      <c r="AR221" s="71"/>
      <c r="AS221" s="71"/>
      <c r="AT221" s="71"/>
      <c r="AU221" s="71"/>
    </row>
    <row r="222" spans="1:47" x14ac:dyDescent="0.15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  <c r="AH222" s="71"/>
      <c r="AI222" s="71"/>
      <c r="AJ222" s="71"/>
      <c r="AK222" s="71"/>
      <c r="AL222" s="71"/>
      <c r="AM222" s="71"/>
      <c r="AN222" s="71"/>
      <c r="AO222" s="71"/>
      <c r="AP222" s="71"/>
      <c r="AQ222" s="71"/>
      <c r="AR222" s="71"/>
      <c r="AS222" s="71"/>
      <c r="AT222" s="71"/>
      <c r="AU222" s="71"/>
    </row>
    <row r="223" spans="1:47" x14ac:dyDescent="0.15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</row>
    <row r="224" spans="1:47" x14ac:dyDescent="0.15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  <c r="AH224" s="71"/>
      <c r="AI224" s="71"/>
      <c r="AJ224" s="71"/>
      <c r="AK224" s="71"/>
      <c r="AL224" s="71"/>
      <c r="AM224" s="71"/>
      <c r="AN224" s="71"/>
      <c r="AO224" s="71"/>
      <c r="AP224" s="71"/>
      <c r="AQ224" s="71"/>
      <c r="AR224" s="71"/>
      <c r="AS224" s="71"/>
      <c r="AT224" s="71"/>
      <c r="AU224" s="71"/>
    </row>
    <row r="225" spans="1:47" x14ac:dyDescent="0.15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</row>
    <row r="226" spans="1:47" x14ac:dyDescent="0.15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  <c r="AA226" s="71"/>
      <c r="AB226" s="71"/>
      <c r="AC226" s="71"/>
      <c r="AD226" s="71"/>
      <c r="AE226" s="71"/>
      <c r="AF226" s="71"/>
      <c r="AG226" s="71"/>
      <c r="AH226" s="71"/>
      <c r="AI226" s="71"/>
      <c r="AJ226" s="71"/>
      <c r="AK226" s="71"/>
      <c r="AL226" s="71"/>
      <c r="AM226" s="71"/>
      <c r="AN226" s="71"/>
      <c r="AO226" s="71"/>
      <c r="AP226" s="71"/>
      <c r="AQ226" s="71"/>
      <c r="AR226" s="71"/>
      <c r="AS226" s="71"/>
      <c r="AT226" s="71"/>
      <c r="AU226" s="71"/>
    </row>
    <row r="227" spans="1:47" x14ac:dyDescent="0.15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</row>
    <row r="228" spans="1:47" x14ac:dyDescent="0.15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  <c r="AA228" s="71"/>
      <c r="AB228" s="71"/>
      <c r="AC228" s="71"/>
      <c r="AD228" s="71"/>
      <c r="AE228" s="71"/>
      <c r="AF228" s="71"/>
      <c r="AG228" s="71"/>
      <c r="AH228" s="71"/>
      <c r="AI228" s="71"/>
      <c r="AJ228" s="71"/>
      <c r="AK228" s="71"/>
      <c r="AL228" s="71"/>
      <c r="AM228" s="71"/>
      <c r="AN228" s="71"/>
      <c r="AO228" s="71"/>
      <c r="AP228" s="71"/>
      <c r="AQ228" s="71"/>
      <c r="AR228" s="71"/>
      <c r="AS228" s="71"/>
      <c r="AT228" s="71"/>
      <c r="AU228" s="71"/>
    </row>
    <row r="229" spans="1:47" x14ac:dyDescent="0.15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</row>
    <row r="230" spans="1:47" x14ac:dyDescent="0.15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  <c r="AA230" s="71"/>
      <c r="AB230" s="71"/>
      <c r="AC230" s="71"/>
      <c r="AD230" s="71"/>
      <c r="AE230" s="71"/>
      <c r="AF230" s="71"/>
      <c r="AG230" s="71"/>
      <c r="AH230" s="71"/>
      <c r="AI230" s="71"/>
      <c r="AJ230" s="71"/>
      <c r="AK230" s="71"/>
      <c r="AL230" s="71"/>
      <c r="AM230" s="71"/>
      <c r="AN230" s="71"/>
      <c r="AO230" s="71"/>
      <c r="AP230" s="71"/>
      <c r="AQ230" s="71"/>
      <c r="AR230" s="71"/>
      <c r="AS230" s="71"/>
      <c r="AT230" s="71"/>
      <c r="AU230" s="71"/>
    </row>
    <row r="231" spans="1:47" x14ac:dyDescent="0.15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</row>
    <row r="232" spans="1:47" x14ac:dyDescent="0.15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  <c r="AA232" s="71"/>
      <c r="AB232" s="71"/>
      <c r="AC232" s="71"/>
      <c r="AD232" s="71"/>
      <c r="AE232" s="71"/>
      <c r="AF232" s="71"/>
      <c r="AG232" s="71"/>
      <c r="AH232" s="71"/>
      <c r="AI232" s="71"/>
      <c r="AJ232" s="71"/>
      <c r="AK232" s="71"/>
      <c r="AL232" s="71"/>
      <c r="AM232" s="71"/>
      <c r="AN232" s="71"/>
      <c r="AO232" s="71"/>
      <c r="AP232" s="71"/>
      <c r="AQ232" s="71"/>
      <c r="AR232" s="71"/>
      <c r="AS232" s="71"/>
      <c r="AT232" s="71"/>
      <c r="AU232" s="71"/>
    </row>
    <row r="233" spans="1:47" x14ac:dyDescent="0.15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</row>
    <row r="234" spans="1:47" x14ac:dyDescent="0.15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  <c r="AA234" s="71"/>
      <c r="AB234" s="71"/>
      <c r="AC234" s="71"/>
      <c r="AD234" s="71"/>
      <c r="AE234" s="71"/>
      <c r="AF234" s="71"/>
      <c r="AG234" s="71"/>
      <c r="AH234" s="71"/>
      <c r="AI234" s="71"/>
      <c r="AJ234" s="71"/>
      <c r="AK234" s="71"/>
      <c r="AL234" s="71"/>
      <c r="AM234" s="71"/>
      <c r="AN234" s="71"/>
      <c r="AO234" s="71"/>
      <c r="AP234" s="71"/>
      <c r="AQ234" s="71"/>
      <c r="AR234" s="71"/>
      <c r="AS234" s="71"/>
      <c r="AT234" s="71"/>
      <c r="AU234" s="71"/>
    </row>
    <row r="235" spans="1:47" x14ac:dyDescent="0.15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</row>
    <row r="236" spans="1:47" x14ac:dyDescent="0.15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  <c r="AA236" s="71"/>
      <c r="AB236" s="71"/>
      <c r="AC236" s="71"/>
      <c r="AD236" s="71"/>
      <c r="AE236" s="71"/>
      <c r="AF236" s="71"/>
      <c r="AG236" s="71"/>
      <c r="AH236" s="71"/>
      <c r="AI236" s="71"/>
      <c r="AJ236" s="71"/>
      <c r="AK236" s="71"/>
      <c r="AL236" s="71"/>
      <c r="AM236" s="71"/>
      <c r="AN236" s="71"/>
      <c r="AO236" s="71"/>
      <c r="AP236" s="71"/>
      <c r="AQ236" s="71"/>
      <c r="AR236" s="71"/>
      <c r="AS236" s="71"/>
      <c r="AT236" s="71"/>
      <c r="AU236" s="71"/>
    </row>
    <row r="237" spans="1:47" x14ac:dyDescent="0.15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</row>
    <row r="238" spans="1:47" x14ac:dyDescent="0.15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  <c r="AA238" s="71"/>
      <c r="AB238" s="71"/>
      <c r="AC238" s="71"/>
      <c r="AD238" s="71"/>
      <c r="AE238" s="71"/>
      <c r="AF238" s="71"/>
      <c r="AG238" s="71"/>
      <c r="AH238" s="71"/>
      <c r="AI238" s="71"/>
      <c r="AJ238" s="71"/>
      <c r="AK238" s="71"/>
      <c r="AL238" s="71"/>
      <c r="AM238" s="71"/>
      <c r="AN238" s="71"/>
      <c r="AO238" s="71"/>
      <c r="AP238" s="71"/>
      <c r="AQ238" s="71"/>
      <c r="AR238" s="71"/>
      <c r="AS238" s="71"/>
      <c r="AT238" s="71"/>
      <c r="AU238" s="71"/>
    </row>
    <row r="239" spans="1:47" x14ac:dyDescent="0.15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</row>
    <row r="240" spans="1:47" x14ac:dyDescent="0.15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  <c r="AA240" s="71"/>
      <c r="AB240" s="71"/>
      <c r="AC240" s="71"/>
      <c r="AD240" s="71"/>
      <c r="AE240" s="71"/>
      <c r="AF240" s="71"/>
      <c r="AG240" s="71"/>
      <c r="AH240" s="71"/>
      <c r="AI240" s="71"/>
      <c r="AJ240" s="71"/>
      <c r="AK240" s="71"/>
      <c r="AL240" s="71"/>
      <c r="AM240" s="71"/>
      <c r="AN240" s="71"/>
      <c r="AO240" s="71"/>
      <c r="AP240" s="71"/>
      <c r="AQ240" s="71"/>
      <c r="AR240" s="71"/>
      <c r="AS240" s="71"/>
      <c r="AT240" s="71"/>
      <c r="AU240" s="71"/>
    </row>
    <row r="241" spans="1:47" x14ac:dyDescent="0.15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</row>
    <row r="242" spans="1:47" x14ac:dyDescent="0.15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  <c r="AA242" s="71"/>
      <c r="AB242" s="71"/>
      <c r="AC242" s="71"/>
      <c r="AD242" s="71"/>
      <c r="AE242" s="71"/>
      <c r="AF242" s="71"/>
      <c r="AG242" s="71"/>
      <c r="AH242" s="71"/>
      <c r="AI242" s="71"/>
      <c r="AJ242" s="71"/>
      <c r="AK242" s="71"/>
      <c r="AL242" s="71"/>
      <c r="AM242" s="71"/>
      <c r="AN242" s="71"/>
      <c r="AO242" s="71"/>
      <c r="AP242" s="71"/>
      <c r="AQ242" s="71"/>
      <c r="AR242" s="71"/>
      <c r="AS242" s="71"/>
      <c r="AT242" s="71"/>
      <c r="AU242" s="71"/>
    </row>
    <row r="243" spans="1:47" x14ac:dyDescent="0.15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  <c r="AA243" s="71"/>
      <c r="AB243" s="71"/>
      <c r="AC243" s="71"/>
      <c r="AD243" s="71"/>
      <c r="AE243" s="71"/>
      <c r="AF243" s="71"/>
      <c r="AG243" s="71"/>
      <c r="AH243" s="71"/>
      <c r="AI243" s="71"/>
      <c r="AJ243" s="71"/>
      <c r="AK243" s="71"/>
      <c r="AL243" s="71"/>
      <c r="AM243" s="71"/>
      <c r="AN243" s="71"/>
      <c r="AO243" s="71"/>
      <c r="AP243" s="71"/>
      <c r="AQ243" s="71"/>
      <c r="AR243" s="71"/>
      <c r="AS243" s="71"/>
      <c r="AT243" s="71"/>
      <c r="AU243" s="71"/>
    </row>
    <row r="244" spans="1:47" x14ac:dyDescent="0.15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  <c r="AA244" s="71"/>
      <c r="AB244" s="71"/>
      <c r="AC244" s="71"/>
      <c r="AD244" s="71"/>
      <c r="AE244" s="71"/>
      <c r="AF244" s="71"/>
      <c r="AG244" s="71"/>
      <c r="AH244" s="71"/>
      <c r="AI244" s="71"/>
      <c r="AJ244" s="71"/>
      <c r="AK244" s="71"/>
      <c r="AL244" s="71"/>
      <c r="AM244" s="71"/>
      <c r="AN244" s="71"/>
      <c r="AO244" s="71"/>
      <c r="AP244" s="71"/>
      <c r="AQ244" s="71"/>
      <c r="AR244" s="71"/>
      <c r="AS244" s="71"/>
      <c r="AT244" s="71"/>
      <c r="AU244" s="71"/>
    </row>
    <row r="245" spans="1:47" x14ac:dyDescent="0.15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</row>
    <row r="246" spans="1:47" x14ac:dyDescent="0.15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  <c r="AA246" s="71"/>
      <c r="AB246" s="71"/>
      <c r="AC246" s="71"/>
      <c r="AD246" s="71"/>
      <c r="AE246" s="71"/>
      <c r="AF246" s="71"/>
      <c r="AG246" s="71"/>
      <c r="AH246" s="71"/>
      <c r="AI246" s="71"/>
      <c r="AJ246" s="71"/>
      <c r="AK246" s="71"/>
      <c r="AL246" s="71"/>
      <c r="AM246" s="71"/>
      <c r="AN246" s="71"/>
      <c r="AO246" s="71"/>
      <c r="AP246" s="71"/>
      <c r="AQ246" s="71"/>
      <c r="AR246" s="71"/>
      <c r="AS246" s="71"/>
      <c r="AT246" s="71"/>
      <c r="AU246" s="71"/>
    </row>
    <row r="247" spans="1:47" x14ac:dyDescent="0.15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</row>
    <row r="248" spans="1:47" x14ac:dyDescent="0.15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  <c r="AA248" s="71"/>
      <c r="AB248" s="71"/>
      <c r="AC248" s="71"/>
      <c r="AD248" s="71"/>
      <c r="AE248" s="71"/>
      <c r="AF248" s="71"/>
      <c r="AG248" s="71"/>
      <c r="AH248" s="71"/>
      <c r="AI248" s="71"/>
      <c r="AJ248" s="71"/>
      <c r="AK248" s="71"/>
      <c r="AL248" s="71"/>
      <c r="AM248" s="71"/>
      <c r="AN248" s="71"/>
      <c r="AO248" s="71"/>
      <c r="AP248" s="71"/>
      <c r="AQ248" s="71"/>
      <c r="AR248" s="71"/>
      <c r="AS248" s="71"/>
      <c r="AT248" s="71"/>
      <c r="AU248" s="71"/>
    </row>
    <row r="249" spans="1:47" x14ac:dyDescent="0.15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</row>
    <row r="250" spans="1:47" x14ac:dyDescent="0.15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  <c r="AA250" s="71"/>
      <c r="AB250" s="71"/>
      <c r="AC250" s="71"/>
      <c r="AD250" s="71"/>
      <c r="AE250" s="71"/>
      <c r="AF250" s="71"/>
      <c r="AG250" s="71"/>
      <c r="AH250" s="71"/>
      <c r="AI250" s="71"/>
      <c r="AJ250" s="71"/>
      <c r="AK250" s="71"/>
      <c r="AL250" s="71"/>
      <c r="AM250" s="71"/>
      <c r="AN250" s="71"/>
      <c r="AO250" s="71"/>
      <c r="AP250" s="71"/>
      <c r="AQ250" s="71"/>
      <c r="AR250" s="71"/>
      <c r="AS250" s="71"/>
      <c r="AT250" s="71"/>
      <c r="AU250" s="71"/>
    </row>
    <row r="251" spans="1:47" x14ac:dyDescent="0.15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</row>
    <row r="252" spans="1:47" x14ac:dyDescent="0.15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  <c r="AA252" s="71"/>
      <c r="AB252" s="71"/>
      <c r="AC252" s="71"/>
      <c r="AD252" s="71"/>
      <c r="AE252" s="71"/>
      <c r="AF252" s="71"/>
      <c r="AG252" s="71"/>
      <c r="AH252" s="71"/>
      <c r="AI252" s="71"/>
      <c r="AJ252" s="71"/>
      <c r="AK252" s="71"/>
      <c r="AL252" s="71"/>
      <c r="AM252" s="71"/>
      <c r="AN252" s="71"/>
      <c r="AO252" s="71"/>
      <c r="AP252" s="71"/>
      <c r="AQ252" s="71"/>
      <c r="AR252" s="71"/>
      <c r="AS252" s="71"/>
      <c r="AT252" s="71"/>
      <c r="AU252" s="71"/>
    </row>
    <row r="253" spans="1:47" x14ac:dyDescent="0.15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</row>
    <row r="254" spans="1:47" x14ac:dyDescent="0.15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  <c r="AA254" s="71"/>
      <c r="AB254" s="71"/>
      <c r="AC254" s="71"/>
      <c r="AD254" s="71"/>
      <c r="AE254" s="71"/>
      <c r="AF254" s="71"/>
      <c r="AG254" s="71"/>
      <c r="AH254" s="71"/>
      <c r="AI254" s="71"/>
      <c r="AJ254" s="71"/>
      <c r="AK254" s="71"/>
      <c r="AL254" s="71"/>
      <c r="AM254" s="71"/>
      <c r="AN254" s="71"/>
      <c r="AO254" s="71"/>
      <c r="AP254" s="71"/>
      <c r="AQ254" s="71"/>
      <c r="AR254" s="71"/>
      <c r="AS254" s="71"/>
      <c r="AT254" s="71"/>
      <c r="AU254" s="71"/>
    </row>
    <row r="255" spans="1:47" x14ac:dyDescent="0.15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</row>
    <row r="256" spans="1:47" x14ac:dyDescent="0.15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  <c r="AA256" s="71"/>
      <c r="AB256" s="71"/>
      <c r="AC256" s="71"/>
      <c r="AD256" s="71"/>
      <c r="AE256" s="71"/>
      <c r="AF256" s="71"/>
      <c r="AG256" s="71"/>
      <c r="AH256" s="71"/>
      <c r="AI256" s="71"/>
      <c r="AJ256" s="71"/>
      <c r="AK256" s="71"/>
      <c r="AL256" s="71"/>
      <c r="AM256" s="71"/>
      <c r="AN256" s="71"/>
      <c r="AO256" s="71"/>
      <c r="AP256" s="71"/>
      <c r="AQ256" s="71"/>
      <c r="AR256" s="71"/>
      <c r="AS256" s="71"/>
      <c r="AT256" s="71"/>
      <c r="AU256" s="71"/>
    </row>
    <row r="257" spans="1:47" x14ac:dyDescent="0.15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</row>
    <row r="258" spans="1:47" x14ac:dyDescent="0.15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  <c r="AA258" s="71"/>
      <c r="AB258" s="71"/>
      <c r="AC258" s="71"/>
      <c r="AD258" s="71"/>
      <c r="AE258" s="71"/>
      <c r="AF258" s="71"/>
      <c r="AG258" s="71"/>
      <c r="AH258" s="71"/>
      <c r="AI258" s="71"/>
      <c r="AJ258" s="71"/>
      <c r="AK258" s="71"/>
      <c r="AL258" s="71"/>
      <c r="AM258" s="71"/>
      <c r="AN258" s="71"/>
      <c r="AO258" s="71"/>
      <c r="AP258" s="71"/>
      <c r="AQ258" s="71"/>
      <c r="AR258" s="71"/>
      <c r="AS258" s="71"/>
      <c r="AT258" s="71"/>
      <c r="AU258" s="71"/>
    </row>
    <row r="259" spans="1:47" x14ac:dyDescent="0.15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</row>
    <row r="260" spans="1:47" x14ac:dyDescent="0.15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  <c r="AA260" s="71"/>
      <c r="AB260" s="71"/>
      <c r="AC260" s="71"/>
      <c r="AD260" s="71"/>
      <c r="AE260" s="71"/>
      <c r="AF260" s="71"/>
      <c r="AG260" s="71"/>
      <c r="AH260" s="71"/>
      <c r="AI260" s="71"/>
      <c r="AJ260" s="71"/>
      <c r="AK260" s="71"/>
      <c r="AL260" s="71"/>
      <c r="AM260" s="71"/>
      <c r="AN260" s="71"/>
      <c r="AO260" s="71"/>
      <c r="AP260" s="71"/>
      <c r="AQ260" s="71"/>
      <c r="AR260" s="71"/>
      <c r="AS260" s="71"/>
      <c r="AT260" s="71"/>
      <c r="AU260" s="71"/>
    </row>
    <row r="261" spans="1:47" x14ac:dyDescent="0.15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</row>
    <row r="262" spans="1:47" x14ac:dyDescent="0.15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  <c r="AA262" s="71"/>
      <c r="AB262" s="71"/>
      <c r="AC262" s="71"/>
      <c r="AD262" s="71"/>
      <c r="AE262" s="71"/>
      <c r="AF262" s="71"/>
      <c r="AG262" s="71"/>
      <c r="AH262" s="71"/>
      <c r="AI262" s="71"/>
      <c r="AJ262" s="71"/>
      <c r="AK262" s="71"/>
      <c r="AL262" s="71"/>
      <c r="AM262" s="71"/>
      <c r="AN262" s="71"/>
      <c r="AO262" s="71"/>
      <c r="AP262" s="71"/>
      <c r="AQ262" s="71"/>
      <c r="AR262" s="71"/>
      <c r="AS262" s="71"/>
      <c r="AT262" s="71"/>
      <c r="AU262" s="71"/>
    </row>
    <row r="263" spans="1:47" x14ac:dyDescent="0.15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</row>
    <row r="264" spans="1:47" x14ac:dyDescent="0.15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  <c r="AA264" s="71"/>
      <c r="AB264" s="71"/>
      <c r="AC264" s="71"/>
      <c r="AD264" s="71"/>
      <c r="AE264" s="71"/>
      <c r="AF264" s="71"/>
      <c r="AG264" s="71"/>
      <c r="AH264" s="71"/>
      <c r="AI264" s="71"/>
      <c r="AJ264" s="71"/>
      <c r="AK264" s="71"/>
      <c r="AL264" s="71"/>
      <c r="AM264" s="71"/>
      <c r="AN264" s="71"/>
      <c r="AO264" s="71"/>
      <c r="AP264" s="71"/>
      <c r="AQ264" s="71"/>
      <c r="AR264" s="71"/>
      <c r="AS264" s="71"/>
      <c r="AT264" s="71"/>
      <c r="AU264" s="71"/>
    </row>
    <row r="265" spans="1:47" x14ac:dyDescent="0.15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  <c r="AA265" s="71"/>
      <c r="AB265" s="71"/>
      <c r="AC265" s="71"/>
      <c r="AD265" s="71"/>
      <c r="AE265" s="71"/>
      <c r="AF265" s="71"/>
      <c r="AG265" s="71"/>
      <c r="AH265" s="71"/>
      <c r="AI265" s="71"/>
      <c r="AJ265" s="71"/>
      <c r="AK265" s="71"/>
      <c r="AL265" s="71"/>
      <c r="AM265" s="71"/>
      <c r="AN265" s="71"/>
      <c r="AO265" s="71"/>
      <c r="AP265" s="71"/>
      <c r="AQ265" s="71"/>
      <c r="AR265" s="71"/>
      <c r="AS265" s="71"/>
      <c r="AT265" s="71"/>
      <c r="AU265" s="71"/>
    </row>
    <row r="266" spans="1:47" x14ac:dyDescent="0.15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  <c r="AA266" s="71"/>
      <c r="AB266" s="71"/>
      <c r="AC266" s="71"/>
      <c r="AD266" s="71"/>
      <c r="AE266" s="71"/>
      <c r="AF266" s="71"/>
      <c r="AG266" s="71"/>
      <c r="AH266" s="71"/>
      <c r="AI266" s="71"/>
      <c r="AJ266" s="71"/>
      <c r="AK266" s="71"/>
      <c r="AL266" s="71"/>
      <c r="AM266" s="71"/>
      <c r="AN266" s="71"/>
      <c r="AO266" s="71"/>
      <c r="AP266" s="71"/>
      <c r="AQ266" s="71"/>
      <c r="AR266" s="71"/>
      <c r="AS266" s="71"/>
      <c r="AT266" s="71"/>
      <c r="AU266" s="71"/>
    </row>
    <row r="267" spans="1:47" x14ac:dyDescent="0.15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</row>
    <row r="268" spans="1:47" x14ac:dyDescent="0.15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  <c r="AA268" s="71"/>
      <c r="AB268" s="71"/>
      <c r="AC268" s="71"/>
      <c r="AD268" s="71"/>
      <c r="AE268" s="71"/>
      <c r="AF268" s="71"/>
      <c r="AG268" s="71"/>
      <c r="AH268" s="71"/>
      <c r="AI268" s="71"/>
      <c r="AJ268" s="71"/>
      <c r="AK268" s="71"/>
      <c r="AL268" s="71"/>
      <c r="AM268" s="71"/>
      <c r="AN268" s="71"/>
      <c r="AO268" s="71"/>
      <c r="AP268" s="71"/>
      <c r="AQ268" s="71"/>
      <c r="AR268" s="71"/>
      <c r="AS268" s="71"/>
      <c r="AT268" s="71"/>
      <c r="AU268" s="71"/>
    </row>
    <row r="269" spans="1:47" x14ac:dyDescent="0.15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</row>
    <row r="270" spans="1:47" x14ac:dyDescent="0.15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  <c r="AA270" s="71"/>
      <c r="AB270" s="71"/>
      <c r="AC270" s="71"/>
      <c r="AD270" s="71"/>
      <c r="AE270" s="71"/>
      <c r="AF270" s="71"/>
      <c r="AG270" s="71"/>
      <c r="AH270" s="71"/>
      <c r="AI270" s="71"/>
      <c r="AJ270" s="71"/>
      <c r="AK270" s="71"/>
      <c r="AL270" s="71"/>
      <c r="AM270" s="71"/>
      <c r="AN270" s="71"/>
      <c r="AO270" s="71"/>
      <c r="AP270" s="71"/>
      <c r="AQ270" s="71"/>
      <c r="AR270" s="71"/>
      <c r="AS270" s="71"/>
      <c r="AT270" s="71"/>
      <c r="AU270" s="71"/>
    </row>
    <row r="271" spans="1:47" x14ac:dyDescent="0.15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</row>
    <row r="272" spans="1:47" x14ac:dyDescent="0.15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  <c r="AA272" s="71"/>
      <c r="AB272" s="71"/>
      <c r="AC272" s="71"/>
      <c r="AD272" s="71"/>
      <c r="AE272" s="71"/>
      <c r="AF272" s="71"/>
      <c r="AG272" s="71"/>
      <c r="AH272" s="71"/>
      <c r="AI272" s="71"/>
      <c r="AJ272" s="71"/>
      <c r="AK272" s="71"/>
      <c r="AL272" s="71"/>
      <c r="AM272" s="71"/>
      <c r="AN272" s="71"/>
      <c r="AO272" s="71"/>
      <c r="AP272" s="71"/>
      <c r="AQ272" s="71"/>
      <c r="AR272" s="71"/>
      <c r="AS272" s="71"/>
      <c r="AT272" s="71"/>
      <c r="AU272" s="71"/>
    </row>
    <row r="273" spans="1:47" x14ac:dyDescent="0.15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</row>
    <row r="274" spans="1:47" x14ac:dyDescent="0.15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  <c r="AA274" s="71"/>
      <c r="AB274" s="71"/>
      <c r="AC274" s="71"/>
      <c r="AD274" s="71"/>
      <c r="AE274" s="71"/>
      <c r="AF274" s="71"/>
      <c r="AG274" s="71"/>
      <c r="AH274" s="71"/>
      <c r="AI274" s="71"/>
      <c r="AJ274" s="71"/>
      <c r="AK274" s="71"/>
      <c r="AL274" s="71"/>
      <c r="AM274" s="71"/>
      <c r="AN274" s="71"/>
      <c r="AO274" s="71"/>
      <c r="AP274" s="71"/>
      <c r="AQ274" s="71"/>
      <c r="AR274" s="71"/>
      <c r="AS274" s="71"/>
      <c r="AT274" s="71"/>
      <c r="AU274" s="71"/>
    </row>
    <row r="275" spans="1:47" x14ac:dyDescent="0.15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</row>
    <row r="276" spans="1:47" x14ac:dyDescent="0.15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  <c r="AA276" s="71"/>
      <c r="AB276" s="71"/>
      <c r="AC276" s="71"/>
      <c r="AD276" s="71"/>
      <c r="AE276" s="71"/>
      <c r="AF276" s="71"/>
      <c r="AG276" s="71"/>
      <c r="AH276" s="71"/>
      <c r="AI276" s="71"/>
      <c r="AJ276" s="71"/>
      <c r="AK276" s="71"/>
      <c r="AL276" s="71"/>
      <c r="AM276" s="71"/>
      <c r="AN276" s="71"/>
      <c r="AO276" s="71"/>
      <c r="AP276" s="71"/>
      <c r="AQ276" s="71"/>
      <c r="AR276" s="71"/>
      <c r="AS276" s="71"/>
      <c r="AT276" s="71"/>
      <c r="AU276" s="71"/>
    </row>
    <row r="277" spans="1:47" x14ac:dyDescent="0.15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</row>
    <row r="278" spans="1:47" x14ac:dyDescent="0.15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  <c r="AA278" s="71"/>
      <c r="AB278" s="71"/>
      <c r="AC278" s="71"/>
      <c r="AD278" s="71"/>
      <c r="AE278" s="71"/>
      <c r="AF278" s="71"/>
      <c r="AG278" s="71"/>
      <c r="AH278" s="71"/>
      <c r="AI278" s="71"/>
      <c r="AJ278" s="71"/>
      <c r="AK278" s="71"/>
      <c r="AL278" s="71"/>
      <c r="AM278" s="71"/>
      <c r="AN278" s="71"/>
      <c r="AO278" s="71"/>
      <c r="AP278" s="71"/>
      <c r="AQ278" s="71"/>
      <c r="AR278" s="71"/>
      <c r="AS278" s="71"/>
      <c r="AT278" s="71"/>
      <c r="AU278" s="71"/>
    </row>
    <row r="279" spans="1:47" x14ac:dyDescent="0.15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</row>
    <row r="280" spans="1:47" x14ac:dyDescent="0.15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  <c r="AA280" s="71"/>
      <c r="AB280" s="71"/>
      <c r="AC280" s="71"/>
      <c r="AD280" s="71"/>
      <c r="AE280" s="71"/>
      <c r="AF280" s="71"/>
      <c r="AG280" s="71"/>
      <c r="AH280" s="71"/>
      <c r="AI280" s="71"/>
      <c r="AJ280" s="71"/>
      <c r="AK280" s="71"/>
      <c r="AL280" s="71"/>
      <c r="AM280" s="71"/>
      <c r="AN280" s="71"/>
      <c r="AO280" s="71"/>
      <c r="AP280" s="71"/>
      <c r="AQ280" s="71"/>
      <c r="AR280" s="71"/>
      <c r="AS280" s="71"/>
      <c r="AT280" s="71"/>
      <c r="AU280" s="71"/>
    </row>
    <row r="281" spans="1:47" x14ac:dyDescent="0.15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</row>
    <row r="282" spans="1:47" x14ac:dyDescent="0.15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  <c r="AA282" s="71"/>
      <c r="AB282" s="71"/>
      <c r="AC282" s="71"/>
      <c r="AD282" s="71"/>
      <c r="AE282" s="71"/>
      <c r="AF282" s="71"/>
      <c r="AG282" s="71"/>
      <c r="AH282" s="71"/>
      <c r="AI282" s="71"/>
      <c r="AJ282" s="71"/>
      <c r="AK282" s="71"/>
      <c r="AL282" s="71"/>
      <c r="AM282" s="71"/>
      <c r="AN282" s="71"/>
      <c r="AO282" s="71"/>
      <c r="AP282" s="71"/>
      <c r="AQ282" s="71"/>
      <c r="AR282" s="71"/>
      <c r="AS282" s="71"/>
      <c r="AT282" s="71"/>
      <c r="AU282" s="71"/>
    </row>
    <row r="283" spans="1:47" x14ac:dyDescent="0.15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</row>
    <row r="284" spans="1:47" x14ac:dyDescent="0.15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  <c r="AA284" s="71"/>
      <c r="AB284" s="71"/>
      <c r="AC284" s="71"/>
      <c r="AD284" s="71"/>
      <c r="AE284" s="71"/>
      <c r="AF284" s="71"/>
      <c r="AG284" s="71"/>
      <c r="AH284" s="71"/>
      <c r="AI284" s="71"/>
      <c r="AJ284" s="71"/>
      <c r="AK284" s="71"/>
      <c r="AL284" s="71"/>
      <c r="AM284" s="71"/>
      <c r="AN284" s="71"/>
      <c r="AO284" s="71"/>
      <c r="AP284" s="71"/>
      <c r="AQ284" s="71"/>
      <c r="AR284" s="71"/>
      <c r="AS284" s="71"/>
      <c r="AT284" s="71"/>
      <c r="AU284" s="71"/>
    </row>
    <row r="285" spans="1:47" x14ac:dyDescent="0.15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</row>
    <row r="286" spans="1:47" x14ac:dyDescent="0.15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  <c r="AA286" s="71"/>
      <c r="AB286" s="71"/>
      <c r="AC286" s="71"/>
      <c r="AD286" s="71"/>
      <c r="AE286" s="71"/>
      <c r="AF286" s="71"/>
      <c r="AG286" s="71"/>
      <c r="AH286" s="71"/>
      <c r="AI286" s="71"/>
      <c r="AJ286" s="71"/>
      <c r="AK286" s="71"/>
      <c r="AL286" s="71"/>
      <c r="AM286" s="71"/>
      <c r="AN286" s="71"/>
      <c r="AO286" s="71"/>
      <c r="AP286" s="71"/>
      <c r="AQ286" s="71"/>
      <c r="AR286" s="71"/>
      <c r="AS286" s="71"/>
      <c r="AT286" s="71"/>
      <c r="AU286" s="71"/>
    </row>
    <row r="287" spans="1:47" x14ac:dyDescent="0.15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  <c r="AA287" s="71"/>
      <c r="AB287" s="71"/>
      <c r="AC287" s="71"/>
      <c r="AD287" s="71"/>
      <c r="AE287" s="71"/>
      <c r="AF287" s="71"/>
      <c r="AG287" s="71"/>
      <c r="AH287" s="71"/>
      <c r="AI287" s="71"/>
      <c r="AJ287" s="71"/>
      <c r="AK287" s="71"/>
      <c r="AL287" s="71"/>
      <c r="AM287" s="71"/>
      <c r="AN287" s="71"/>
      <c r="AO287" s="71"/>
      <c r="AP287" s="71"/>
      <c r="AQ287" s="71"/>
      <c r="AR287" s="71"/>
      <c r="AS287" s="71"/>
      <c r="AT287" s="71"/>
      <c r="AU287" s="71"/>
    </row>
    <row r="288" spans="1:47" x14ac:dyDescent="0.15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  <c r="AA288" s="71"/>
      <c r="AB288" s="71"/>
      <c r="AC288" s="71"/>
      <c r="AD288" s="71"/>
      <c r="AE288" s="71"/>
      <c r="AF288" s="71"/>
      <c r="AG288" s="71"/>
      <c r="AH288" s="71"/>
      <c r="AI288" s="71"/>
      <c r="AJ288" s="71"/>
      <c r="AK288" s="71"/>
      <c r="AL288" s="71"/>
      <c r="AM288" s="71"/>
      <c r="AN288" s="71"/>
      <c r="AO288" s="71"/>
      <c r="AP288" s="71"/>
      <c r="AQ288" s="71"/>
      <c r="AR288" s="71"/>
      <c r="AS288" s="71"/>
      <c r="AT288" s="71"/>
      <c r="AU288" s="71"/>
    </row>
    <row r="289" spans="1:47" x14ac:dyDescent="0.15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</row>
    <row r="290" spans="1:47" x14ac:dyDescent="0.15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  <c r="AA290" s="71"/>
      <c r="AB290" s="71"/>
      <c r="AC290" s="71"/>
      <c r="AD290" s="71"/>
      <c r="AE290" s="71"/>
      <c r="AF290" s="71"/>
      <c r="AG290" s="71"/>
      <c r="AH290" s="71"/>
      <c r="AI290" s="71"/>
      <c r="AJ290" s="71"/>
      <c r="AK290" s="71"/>
      <c r="AL290" s="71"/>
      <c r="AM290" s="71"/>
      <c r="AN290" s="71"/>
      <c r="AO290" s="71"/>
      <c r="AP290" s="71"/>
      <c r="AQ290" s="71"/>
      <c r="AR290" s="71"/>
      <c r="AS290" s="71"/>
      <c r="AT290" s="71"/>
      <c r="AU290" s="71"/>
    </row>
    <row r="291" spans="1:47" x14ac:dyDescent="0.15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</row>
    <row r="292" spans="1:47" x14ac:dyDescent="0.15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  <c r="AA292" s="71"/>
      <c r="AB292" s="71"/>
      <c r="AC292" s="71"/>
      <c r="AD292" s="71"/>
      <c r="AE292" s="71"/>
      <c r="AF292" s="71"/>
      <c r="AG292" s="71"/>
      <c r="AH292" s="71"/>
      <c r="AI292" s="71"/>
      <c r="AJ292" s="71"/>
      <c r="AK292" s="71"/>
      <c r="AL292" s="71"/>
      <c r="AM292" s="71"/>
      <c r="AN292" s="71"/>
      <c r="AO292" s="71"/>
      <c r="AP292" s="71"/>
      <c r="AQ292" s="71"/>
      <c r="AR292" s="71"/>
      <c r="AS292" s="71"/>
      <c r="AT292" s="71"/>
      <c r="AU292" s="71"/>
    </row>
    <row r="293" spans="1:47" x14ac:dyDescent="0.15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</row>
    <row r="294" spans="1:47" x14ac:dyDescent="0.15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  <c r="AA294" s="71"/>
      <c r="AB294" s="71"/>
      <c r="AC294" s="71"/>
      <c r="AD294" s="71"/>
      <c r="AE294" s="71"/>
      <c r="AF294" s="71"/>
      <c r="AG294" s="71"/>
      <c r="AH294" s="71"/>
      <c r="AI294" s="71"/>
      <c r="AJ294" s="71"/>
      <c r="AK294" s="71"/>
      <c r="AL294" s="71"/>
      <c r="AM294" s="71"/>
      <c r="AN294" s="71"/>
      <c r="AO294" s="71"/>
      <c r="AP294" s="71"/>
      <c r="AQ294" s="71"/>
      <c r="AR294" s="71"/>
      <c r="AS294" s="71"/>
      <c r="AT294" s="71"/>
      <c r="AU294" s="71"/>
    </row>
    <row r="295" spans="1:47" x14ac:dyDescent="0.15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</row>
    <row r="296" spans="1:47" x14ac:dyDescent="0.15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  <c r="AA296" s="71"/>
      <c r="AB296" s="71"/>
      <c r="AC296" s="71"/>
      <c r="AD296" s="71"/>
      <c r="AE296" s="71"/>
      <c r="AF296" s="71"/>
      <c r="AG296" s="71"/>
      <c r="AH296" s="71"/>
      <c r="AI296" s="71"/>
      <c r="AJ296" s="71"/>
      <c r="AK296" s="71"/>
      <c r="AL296" s="71"/>
      <c r="AM296" s="71"/>
      <c r="AN296" s="71"/>
      <c r="AO296" s="71"/>
      <c r="AP296" s="71"/>
      <c r="AQ296" s="71"/>
      <c r="AR296" s="71"/>
      <c r="AS296" s="71"/>
      <c r="AT296" s="71"/>
      <c r="AU296" s="71"/>
    </row>
    <row r="297" spans="1:47" x14ac:dyDescent="0.15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</row>
    <row r="298" spans="1:47" x14ac:dyDescent="0.15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  <c r="AA298" s="71"/>
      <c r="AB298" s="71"/>
      <c r="AC298" s="71"/>
      <c r="AD298" s="71"/>
      <c r="AE298" s="71"/>
      <c r="AF298" s="71"/>
      <c r="AG298" s="71"/>
      <c r="AH298" s="71"/>
      <c r="AI298" s="71"/>
      <c r="AJ298" s="71"/>
      <c r="AK298" s="71"/>
      <c r="AL298" s="71"/>
      <c r="AM298" s="71"/>
      <c r="AN298" s="71"/>
      <c r="AO298" s="71"/>
      <c r="AP298" s="71"/>
      <c r="AQ298" s="71"/>
      <c r="AR298" s="71"/>
      <c r="AS298" s="71"/>
      <c r="AT298" s="71"/>
      <c r="AU298" s="71"/>
    </row>
    <row r="299" spans="1:47" x14ac:dyDescent="0.15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</row>
    <row r="300" spans="1:47" x14ac:dyDescent="0.15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  <c r="AA300" s="71"/>
      <c r="AB300" s="71"/>
      <c r="AC300" s="71"/>
      <c r="AD300" s="71"/>
      <c r="AE300" s="71"/>
      <c r="AF300" s="71"/>
      <c r="AG300" s="71"/>
      <c r="AH300" s="71"/>
      <c r="AI300" s="71"/>
      <c r="AJ300" s="71"/>
      <c r="AK300" s="71"/>
      <c r="AL300" s="71"/>
      <c r="AM300" s="71"/>
      <c r="AN300" s="71"/>
      <c r="AO300" s="71"/>
      <c r="AP300" s="71"/>
      <c r="AQ300" s="71"/>
      <c r="AR300" s="71"/>
      <c r="AS300" s="71"/>
      <c r="AT300" s="71"/>
      <c r="AU300" s="71"/>
    </row>
    <row r="301" spans="1:47" x14ac:dyDescent="0.15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</row>
    <row r="302" spans="1:47" x14ac:dyDescent="0.15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  <c r="AA302" s="71"/>
      <c r="AB302" s="71"/>
      <c r="AC302" s="71"/>
      <c r="AD302" s="71"/>
      <c r="AE302" s="71"/>
      <c r="AF302" s="71"/>
      <c r="AG302" s="71"/>
      <c r="AH302" s="71"/>
      <c r="AI302" s="71"/>
      <c r="AJ302" s="71"/>
      <c r="AK302" s="71"/>
      <c r="AL302" s="71"/>
      <c r="AM302" s="71"/>
      <c r="AN302" s="71"/>
      <c r="AO302" s="71"/>
      <c r="AP302" s="71"/>
      <c r="AQ302" s="71"/>
      <c r="AR302" s="71"/>
      <c r="AS302" s="71"/>
      <c r="AT302" s="71"/>
      <c r="AU302" s="71"/>
    </row>
    <row r="303" spans="1:47" x14ac:dyDescent="0.15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</row>
    <row r="304" spans="1:47" x14ac:dyDescent="0.15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  <c r="AA304" s="71"/>
      <c r="AB304" s="71"/>
      <c r="AC304" s="71"/>
      <c r="AD304" s="71"/>
      <c r="AE304" s="71"/>
      <c r="AF304" s="71"/>
      <c r="AG304" s="71"/>
      <c r="AH304" s="71"/>
      <c r="AI304" s="71"/>
      <c r="AJ304" s="71"/>
      <c r="AK304" s="71"/>
      <c r="AL304" s="71"/>
      <c r="AM304" s="71"/>
      <c r="AN304" s="71"/>
      <c r="AO304" s="71"/>
      <c r="AP304" s="71"/>
      <c r="AQ304" s="71"/>
      <c r="AR304" s="71"/>
      <c r="AS304" s="71"/>
      <c r="AT304" s="71"/>
      <c r="AU304" s="71"/>
    </row>
    <row r="305" spans="1:47" x14ac:dyDescent="0.15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</row>
    <row r="306" spans="1:47" x14ac:dyDescent="0.15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  <c r="AA306" s="71"/>
      <c r="AB306" s="71"/>
      <c r="AC306" s="71"/>
      <c r="AD306" s="71"/>
      <c r="AE306" s="71"/>
      <c r="AF306" s="71"/>
      <c r="AG306" s="71"/>
      <c r="AH306" s="71"/>
      <c r="AI306" s="71"/>
      <c r="AJ306" s="71"/>
      <c r="AK306" s="71"/>
      <c r="AL306" s="71"/>
      <c r="AM306" s="71"/>
      <c r="AN306" s="71"/>
      <c r="AO306" s="71"/>
      <c r="AP306" s="71"/>
      <c r="AQ306" s="71"/>
      <c r="AR306" s="71"/>
      <c r="AS306" s="71"/>
      <c r="AT306" s="71"/>
      <c r="AU306" s="71"/>
    </row>
    <row r="307" spans="1:47" x14ac:dyDescent="0.15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</row>
    <row r="308" spans="1:47" x14ac:dyDescent="0.15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  <c r="AA308" s="71"/>
      <c r="AB308" s="71"/>
      <c r="AC308" s="71"/>
      <c r="AD308" s="71"/>
      <c r="AE308" s="71"/>
      <c r="AF308" s="71"/>
      <c r="AG308" s="71"/>
      <c r="AH308" s="71"/>
      <c r="AI308" s="71"/>
      <c r="AJ308" s="71"/>
      <c r="AK308" s="71"/>
      <c r="AL308" s="71"/>
      <c r="AM308" s="71"/>
      <c r="AN308" s="71"/>
      <c r="AO308" s="71"/>
      <c r="AP308" s="71"/>
      <c r="AQ308" s="71"/>
      <c r="AR308" s="71"/>
      <c r="AS308" s="71"/>
      <c r="AT308" s="71"/>
      <c r="AU308" s="71"/>
    </row>
    <row r="309" spans="1:47" x14ac:dyDescent="0.15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  <c r="AA309" s="71"/>
      <c r="AB309" s="71"/>
      <c r="AC309" s="71"/>
      <c r="AD309" s="71"/>
      <c r="AE309" s="71"/>
      <c r="AF309" s="71"/>
      <c r="AG309" s="71"/>
      <c r="AH309" s="71"/>
      <c r="AI309" s="71"/>
      <c r="AJ309" s="71"/>
      <c r="AK309" s="71"/>
      <c r="AL309" s="71"/>
      <c r="AM309" s="71"/>
      <c r="AN309" s="71"/>
      <c r="AO309" s="71"/>
      <c r="AP309" s="71"/>
      <c r="AQ309" s="71"/>
      <c r="AR309" s="71"/>
      <c r="AS309" s="71"/>
      <c r="AT309" s="71"/>
      <c r="AU309" s="71"/>
    </row>
    <row r="310" spans="1:47" x14ac:dyDescent="0.15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  <c r="AA310" s="71"/>
      <c r="AB310" s="71"/>
      <c r="AC310" s="71"/>
      <c r="AD310" s="71"/>
      <c r="AE310" s="71"/>
      <c r="AF310" s="71"/>
      <c r="AG310" s="71"/>
      <c r="AH310" s="71"/>
      <c r="AI310" s="71"/>
      <c r="AJ310" s="71"/>
      <c r="AK310" s="71"/>
      <c r="AL310" s="71"/>
      <c r="AM310" s="71"/>
      <c r="AN310" s="71"/>
      <c r="AO310" s="71"/>
      <c r="AP310" s="71"/>
      <c r="AQ310" s="71"/>
      <c r="AR310" s="71"/>
      <c r="AS310" s="71"/>
      <c r="AT310" s="71"/>
      <c r="AU310" s="71"/>
    </row>
    <row r="311" spans="1:47" x14ac:dyDescent="0.15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  <c r="AA311" s="71"/>
      <c r="AB311" s="71"/>
      <c r="AC311" s="71"/>
      <c r="AD311" s="71"/>
      <c r="AE311" s="71"/>
      <c r="AF311" s="71"/>
      <c r="AG311" s="71"/>
      <c r="AH311" s="71"/>
      <c r="AI311" s="71"/>
      <c r="AJ311" s="71"/>
      <c r="AK311" s="71"/>
      <c r="AL311" s="71"/>
      <c r="AM311" s="71"/>
      <c r="AN311" s="71"/>
      <c r="AO311" s="71"/>
      <c r="AP311" s="71"/>
      <c r="AQ311" s="71"/>
      <c r="AR311" s="71"/>
      <c r="AS311" s="71"/>
      <c r="AT311" s="71"/>
      <c r="AU311" s="71"/>
    </row>
    <row r="312" spans="1:47" x14ac:dyDescent="0.15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  <c r="AA312" s="71"/>
      <c r="AB312" s="71"/>
      <c r="AC312" s="71"/>
      <c r="AD312" s="71"/>
      <c r="AE312" s="71"/>
      <c r="AF312" s="71"/>
      <c r="AG312" s="71"/>
      <c r="AH312" s="71"/>
      <c r="AI312" s="71"/>
      <c r="AJ312" s="71"/>
      <c r="AK312" s="71"/>
      <c r="AL312" s="71"/>
      <c r="AM312" s="71"/>
      <c r="AN312" s="71"/>
      <c r="AO312" s="71"/>
      <c r="AP312" s="71"/>
      <c r="AQ312" s="71"/>
      <c r="AR312" s="71"/>
      <c r="AS312" s="71"/>
      <c r="AT312" s="71"/>
      <c r="AU312" s="71"/>
    </row>
    <row r="313" spans="1:47" x14ac:dyDescent="0.15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  <c r="AA313" s="71"/>
      <c r="AB313" s="71"/>
      <c r="AC313" s="71"/>
      <c r="AD313" s="71"/>
      <c r="AE313" s="71"/>
      <c r="AF313" s="71"/>
      <c r="AG313" s="71"/>
      <c r="AH313" s="71"/>
      <c r="AI313" s="71"/>
      <c r="AJ313" s="71"/>
      <c r="AK313" s="71"/>
      <c r="AL313" s="71"/>
      <c r="AM313" s="71"/>
      <c r="AN313" s="71"/>
      <c r="AO313" s="71"/>
      <c r="AP313" s="71"/>
      <c r="AQ313" s="71"/>
      <c r="AR313" s="71"/>
      <c r="AS313" s="71"/>
      <c r="AT313" s="71"/>
      <c r="AU313" s="71"/>
    </row>
    <row r="314" spans="1:47" x14ac:dyDescent="0.15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  <c r="AA314" s="71"/>
      <c r="AB314" s="71"/>
      <c r="AC314" s="71"/>
      <c r="AD314" s="71"/>
      <c r="AE314" s="71"/>
      <c r="AF314" s="71"/>
      <c r="AG314" s="71"/>
      <c r="AH314" s="71"/>
      <c r="AI314" s="71"/>
      <c r="AJ314" s="71"/>
      <c r="AK314" s="71"/>
      <c r="AL314" s="71"/>
      <c r="AM314" s="71"/>
      <c r="AN314" s="71"/>
      <c r="AO314" s="71"/>
      <c r="AP314" s="71"/>
      <c r="AQ314" s="71"/>
      <c r="AR314" s="71"/>
      <c r="AS314" s="71"/>
      <c r="AT314" s="71"/>
      <c r="AU314" s="71"/>
    </row>
    <row r="315" spans="1:47" x14ac:dyDescent="0.15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  <c r="AA315" s="71"/>
      <c r="AB315" s="71"/>
      <c r="AC315" s="71"/>
      <c r="AD315" s="71"/>
      <c r="AE315" s="71"/>
      <c r="AF315" s="71"/>
      <c r="AG315" s="71"/>
      <c r="AH315" s="71"/>
      <c r="AI315" s="71"/>
      <c r="AJ315" s="71"/>
      <c r="AK315" s="71"/>
      <c r="AL315" s="71"/>
      <c r="AM315" s="71"/>
      <c r="AN315" s="71"/>
      <c r="AO315" s="71"/>
      <c r="AP315" s="71"/>
      <c r="AQ315" s="71"/>
      <c r="AR315" s="71"/>
      <c r="AS315" s="71"/>
      <c r="AT315" s="71"/>
      <c r="AU315" s="71"/>
    </row>
    <row r="316" spans="1:47" x14ac:dyDescent="0.15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  <c r="AA316" s="71"/>
      <c r="AB316" s="71"/>
      <c r="AC316" s="71"/>
      <c r="AD316" s="71"/>
      <c r="AE316" s="71"/>
      <c r="AF316" s="71"/>
      <c r="AG316" s="71"/>
      <c r="AH316" s="71"/>
      <c r="AI316" s="71"/>
      <c r="AJ316" s="71"/>
      <c r="AK316" s="71"/>
      <c r="AL316" s="71"/>
      <c r="AM316" s="71"/>
      <c r="AN316" s="71"/>
      <c r="AO316" s="71"/>
      <c r="AP316" s="71"/>
      <c r="AQ316" s="71"/>
      <c r="AR316" s="71"/>
      <c r="AS316" s="71"/>
      <c r="AT316" s="71"/>
      <c r="AU316" s="71"/>
    </row>
    <row r="317" spans="1:47" x14ac:dyDescent="0.15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  <c r="AA317" s="71"/>
      <c r="AB317" s="71"/>
      <c r="AC317" s="71"/>
      <c r="AD317" s="71"/>
      <c r="AE317" s="71"/>
      <c r="AF317" s="71"/>
      <c r="AG317" s="71"/>
      <c r="AH317" s="71"/>
      <c r="AI317" s="71"/>
      <c r="AJ317" s="71"/>
      <c r="AK317" s="71"/>
      <c r="AL317" s="71"/>
      <c r="AM317" s="71"/>
      <c r="AN317" s="71"/>
      <c r="AO317" s="71"/>
      <c r="AP317" s="71"/>
      <c r="AQ317" s="71"/>
      <c r="AR317" s="71"/>
      <c r="AS317" s="71"/>
      <c r="AT317" s="71"/>
      <c r="AU317" s="71"/>
    </row>
    <row r="318" spans="1:47" x14ac:dyDescent="0.15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  <c r="AA318" s="71"/>
      <c r="AB318" s="71"/>
      <c r="AC318" s="71"/>
      <c r="AD318" s="71"/>
      <c r="AE318" s="71"/>
      <c r="AF318" s="71"/>
      <c r="AG318" s="71"/>
      <c r="AH318" s="71"/>
      <c r="AI318" s="71"/>
      <c r="AJ318" s="71"/>
      <c r="AK318" s="71"/>
      <c r="AL318" s="71"/>
      <c r="AM318" s="71"/>
      <c r="AN318" s="71"/>
      <c r="AO318" s="71"/>
      <c r="AP318" s="71"/>
      <c r="AQ318" s="71"/>
      <c r="AR318" s="71"/>
      <c r="AS318" s="71"/>
      <c r="AT318" s="71"/>
      <c r="AU318" s="71"/>
    </row>
    <row r="319" spans="1:47" x14ac:dyDescent="0.15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  <c r="AA319" s="71"/>
      <c r="AB319" s="71"/>
      <c r="AC319" s="71"/>
      <c r="AD319" s="71"/>
      <c r="AE319" s="71"/>
      <c r="AF319" s="71"/>
      <c r="AG319" s="71"/>
      <c r="AH319" s="71"/>
      <c r="AI319" s="71"/>
      <c r="AJ319" s="71"/>
      <c r="AK319" s="71"/>
      <c r="AL319" s="71"/>
      <c r="AM319" s="71"/>
      <c r="AN319" s="71"/>
      <c r="AO319" s="71"/>
      <c r="AP319" s="71"/>
      <c r="AQ319" s="71"/>
      <c r="AR319" s="71"/>
      <c r="AS319" s="71"/>
      <c r="AT319" s="71"/>
      <c r="AU319" s="71"/>
    </row>
    <row r="320" spans="1:47" x14ac:dyDescent="0.15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  <c r="AA320" s="71"/>
      <c r="AB320" s="71"/>
      <c r="AC320" s="71"/>
      <c r="AD320" s="71"/>
      <c r="AE320" s="71"/>
      <c r="AF320" s="71"/>
      <c r="AG320" s="71"/>
      <c r="AH320" s="71"/>
      <c r="AI320" s="71"/>
      <c r="AJ320" s="71"/>
      <c r="AK320" s="71"/>
      <c r="AL320" s="71"/>
      <c r="AM320" s="71"/>
      <c r="AN320" s="71"/>
      <c r="AO320" s="71"/>
      <c r="AP320" s="71"/>
      <c r="AQ320" s="71"/>
      <c r="AR320" s="71"/>
      <c r="AS320" s="71"/>
      <c r="AT320" s="71"/>
      <c r="AU320" s="71"/>
    </row>
    <row r="321" spans="1:47" x14ac:dyDescent="0.15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  <c r="AA321" s="71"/>
      <c r="AB321" s="71"/>
      <c r="AC321" s="71"/>
      <c r="AD321" s="71"/>
      <c r="AE321" s="71"/>
      <c r="AF321" s="71"/>
      <c r="AG321" s="71"/>
      <c r="AH321" s="71"/>
      <c r="AI321" s="71"/>
      <c r="AJ321" s="71"/>
      <c r="AK321" s="71"/>
      <c r="AL321" s="71"/>
      <c r="AM321" s="71"/>
      <c r="AN321" s="71"/>
      <c r="AO321" s="71"/>
      <c r="AP321" s="71"/>
      <c r="AQ321" s="71"/>
      <c r="AR321" s="71"/>
      <c r="AS321" s="71"/>
      <c r="AT321" s="71"/>
      <c r="AU321" s="71"/>
    </row>
    <row r="322" spans="1:47" x14ac:dyDescent="0.15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  <c r="AA322" s="71"/>
      <c r="AB322" s="71"/>
      <c r="AC322" s="71"/>
      <c r="AD322" s="71"/>
      <c r="AE322" s="71"/>
      <c r="AF322" s="71"/>
      <c r="AG322" s="71"/>
      <c r="AH322" s="71"/>
      <c r="AI322" s="71"/>
      <c r="AJ322" s="71"/>
      <c r="AK322" s="71"/>
      <c r="AL322" s="71"/>
      <c r="AM322" s="71"/>
      <c r="AN322" s="71"/>
      <c r="AO322" s="71"/>
      <c r="AP322" s="71"/>
      <c r="AQ322" s="71"/>
      <c r="AR322" s="71"/>
      <c r="AS322" s="71"/>
      <c r="AT322" s="71"/>
      <c r="AU322" s="71"/>
    </row>
    <row r="323" spans="1:47" x14ac:dyDescent="0.15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  <c r="AA323" s="71"/>
      <c r="AB323" s="71"/>
      <c r="AC323" s="71"/>
      <c r="AD323" s="71"/>
      <c r="AE323" s="71"/>
      <c r="AF323" s="71"/>
      <c r="AG323" s="71"/>
      <c r="AH323" s="71"/>
      <c r="AI323" s="71"/>
      <c r="AJ323" s="71"/>
      <c r="AK323" s="71"/>
      <c r="AL323" s="71"/>
      <c r="AM323" s="71"/>
      <c r="AN323" s="71"/>
      <c r="AO323" s="71"/>
      <c r="AP323" s="71"/>
      <c r="AQ323" s="71"/>
      <c r="AR323" s="71"/>
      <c r="AS323" s="71"/>
      <c r="AT323" s="71"/>
      <c r="AU323" s="71"/>
    </row>
    <row r="324" spans="1:47" x14ac:dyDescent="0.15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  <c r="AA324" s="71"/>
      <c r="AB324" s="71"/>
      <c r="AC324" s="71"/>
      <c r="AD324" s="71"/>
      <c r="AE324" s="71"/>
      <c r="AF324" s="71"/>
      <c r="AG324" s="71"/>
      <c r="AH324" s="71"/>
      <c r="AI324" s="71"/>
      <c r="AJ324" s="71"/>
      <c r="AK324" s="71"/>
      <c r="AL324" s="71"/>
      <c r="AM324" s="71"/>
      <c r="AN324" s="71"/>
      <c r="AO324" s="71"/>
      <c r="AP324" s="71"/>
      <c r="AQ324" s="71"/>
      <c r="AR324" s="71"/>
      <c r="AS324" s="71"/>
      <c r="AT324" s="71"/>
      <c r="AU324" s="71"/>
    </row>
    <row r="325" spans="1:47" x14ac:dyDescent="0.15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  <c r="AA325" s="71"/>
      <c r="AB325" s="71"/>
      <c r="AC325" s="71"/>
      <c r="AD325" s="71"/>
      <c r="AE325" s="71"/>
      <c r="AF325" s="71"/>
      <c r="AG325" s="71"/>
      <c r="AH325" s="71"/>
      <c r="AI325" s="71"/>
      <c r="AJ325" s="71"/>
      <c r="AK325" s="71"/>
      <c r="AL325" s="71"/>
      <c r="AM325" s="71"/>
      <c r="AN325" s="71"/>
      <c r="AO325" s="71"/>
      <c r="AP325" s="71"/>
      <c r="AQ325" s="71"/>
      <c r="AR325" s="71"/>
      <c r="AS325" s="71"/>
      <c r="AT325" s="71"/>
      <c r="AU325" s="71"/>
    </row>
    <row r="326" spans="1:47" x14ac:dyDescent="0.15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  <c r="AA326" s="71"/>
      <c r="AB326" s="71"/>
      <c r="AC326" s="71"/>
      <c r="AD326" s="71"/>
      <c r="AE326" s="71"/>
      <c r="AF326" s="71"/>
      <c r="AG326" s="71"/>
      <c r="AH326" s="71"/>
      <c r="AI326" s="71"/>
      <c r="AJ326" s="71"/>
      <c r="AK326" s="71"/>
      <c r="AL326" s="71"/>
      <c r="AM326" s="71"/>
      <c r="AN326" s="71"/>
      <c r="AO326" s="71"/>
      <c r="AP326" s="71"/>
      <c r="AQ326" s="71"/>
      <c r="AR326" s="71"/>
      <c r="AS326" s="71"/>
      <c r="AT326" s="71"/>
      <c r="AU326" s="71"/>
    </row>
    <row r="327" spans="1:47" x14ac:dyDescent="0.15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  <c r="AA327" s="71"/>
      <c r="AB327" s="71"/>
      <c r="AC327" s="71"/>
      <c r="AD327" s="71"/>
      <c r="AE327" s="71"/>
      <c r="AF327" s="71"/>
      <c r="AG327" s="71"/>
      <c r="AH327" s="71"/>
      <c r="AI327" s="71"/>
      <c r="AJ327" s="71"/>
      <c r="AK327" s="71"/>
      <c r="AL327" s="71"/>
      <c r="AM327" s="71"/>
      <c r="AN327" s="71"/>
      <c r="AO327" s="71"/>
      <c r="AP327" s="71"/>
      <c r="AQ327" s="71"/>
      <c r="AR327" s="71"/>
      <c r="AS327" s="71"/>
      <c r="AT327" s="71"/>
      <c r="AU327" s="71"/>
    </row>
    <row r="328" spans="1:47" x14ac:dyDescent="0.15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  <c r="AA328" s="71"/>
      <c r="AB328" s="71"/>
      <c r="AC328" s="71"/>
      <c r="AD328" s="71"/>
      <c r="AE328" s="71"/>
      <c r="AF328" s="71"/>
      <c r="AG328" s="71"/>
      <c r="AH328" s="71"/>
      <c r="AI328" s="71"/>
      <c r="AJ328" s="71"/>
      <c r="AK328" s="71"/>
      <c r="AL328" s="71"/>
      <c r="AM328" s="71"/>
      <c r="AN328" s="71"/>
      <c r="AO328" s="71"/>
      <c r="AP328" s="71"/>
      <c r="AQ328" s="71"/>
      <c r="AR328" s="71"/>
      <c r="AS328" s="71"/>
      <c r="AT328" s="71"/>
      <c r="AU328" s="71"/>
    </row>
    <row r="329" spans="1:47" x14ac:dyDescent="0.15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  <c r="AA329" s="71"/>
      <c r="AB329" s="71"/>
      <c r="AC329" s="71"/>
      <c r="AD329" s="71"/>
      <c r="AE329" s="71"/>
      <c r="AF329" s="71"/>
      <c r="AG329" s="71"/>
      <c r="AH329" s="71"/>
      <c r="AI329" s="71"/>
      <c r="AJ329" s="71"/>
      <c r="AK329" s="71"/>
      <c r="AL329" s="71"/>
      <c r="AM329" s="71"/>
      <c r="AN329" s="71"/>
      <c r="AO329" s="71"/>
      <c r="AP329" s="71"/>
      <c r="AQ329" s="71"/>
      <c r="AR329" s="71"/>
      <c r="AS329" s="71"/>
      <c r="AT329" s="71"/>
      <c r="AU329" s="71"/>
    </row>
    <row r="330" spans="1:47" x14ac:dyDescent="0.15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  <c r="AA330" s="71"/>
      <c r="AB330" s="71"/>
      <c r="AC330" s="71"/>
      <c r="AD330" s="71"/>
      <c r="AE330" s="71"/>
      <c r="AF330" s="71"/>
      <c r="AG330" s="71"/>
      <c r="AH330" s="71"/>
      <c r="AI330" s="71"/>
      <c r="AJ330" s="71"/>
      <c r="AK330" s="71"/>
      <c r="AL330" s="71"/>
      <c r="AM330" s="71"/>
      <c r="AN330" s="71"/>
      <c r="AO330" s="71"/>
      <c r="AP330" s="71"/>
      <c r="AQ330" s="71"/>
      <c r="AR330" s="71"/>
      <c r="AS330" s="71"/>
      <c r="AT330" s="71"/>
      <c r="AU330" s="71"/>
    </row>
    <row r="331" spans="1:47" x14ac:dyDescent="0.15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  <c r="AA331" s="71"/>
      <c r="AB331" s="71"/>
      <c r="AC331" s="71"/>
      <c r="AD331" s="71"/>
      <c r="AE331" s="71"/>
      <c r="AF331" s="71"/>
      <c r="AG331" s="71"/>
      <c r="AH331" s="71"/>
      <c r="AI331" s="71"/>
      <c r="AJ331" s="71"/>
      <c r="AK331" s="71"/>
      <c r="AL331" s="71"/>
      <c r="AM331" s="71"/>
      <c r="AN331" s="71"/>
      <c r="AO331" s="71"/>
      <c r="AP331" s="71"/>
      <c r="AQ331" s="71"/>
      <c r="AR331" s="71"/>
      <c r="AS331" s="71"/>
      <c r="AT331" s="71"/>
      <c r="AU331" s="71"/>
    </row>
    <row r="332" spans="1:47" x14ac:dyDescent="0.15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  <c r="AA332" s="71"/>
      <c r="AB332" s="71"/>
      <c r="AC332" s="71"/>
      <c r="AD332" s="71"/>
      <c r="AE332" s="71"/>
      <c r="AF332" s="71"/>
      <c r="AG332" s="71"/>
      <c r="AH332" s="71"/>
      <c r="AI332" s="71"/>
      <c r="AJ332" s="71"/>
      <c r="AK332" s="71"/>
      <c r="AL332" s="71"/>
      <c r="AM332" s="71"/>
      <c r="AN332" s="71"/>
      <c r="AO332" s="71"/>
      <c r="AP332" s="71"/>
      <c r="AQ332" s="71"/>
      <c r="AR332" s="71"/>
      <c r="AS332" s="71"/>
      <c r="AT332" s="71"/>
      <c r="AU332" s="71"/>
    </row>
    <row r="333" spans="1:47" x14ac:dyDescent="0.15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  <c r="AA333" s="71"/>
      <c r="AB333" s="71"/>
      <c r="AC333" s="71"/>
      <c r="AD333" s="71"/>
      <c r="AE333" s="71"/>
      <c r="AF333" s="71"/>
      <c r="AG333" s="71"/>
      <c r="AH333" s="71"/>
      <c r="AI333" s="71"/>
      <c r="AJ333" s="71"/>
      <c r="AK333" s="71"/>
      <c r="AL333" s="71"/>
      <c r="AM333" s="71"/>
      <c r="AN333" s="71"/>
      <c r="AO333" s="71"/>
      <c r="AP333" s="71"/>
      <c r="AQ333" s="71"/>
      <c r="AR333" s="71"/>
      <c r="AS333" s="71"/>
      <c r="AT333" s="71"/>
      <c r="AU333" s="71"/>
    </row>
    <row r="334" spans="1:47" x14ac:dyDescent="0.15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  <c r="AA334" s="71"/>
      <c r="AB334" s="71"/>
      <c r="AC334" s="71"/>
      <c r="AD334" s="71"/>
      <c r="AE334" s="71"/>
      <c r="AF334" s="71"/>
      <c r="AG334" s="71"/>
      <c r="AH334" s="71"/>
      <c r="AI334" s="71"/>
      <c r="AJ334" s="71"/>
      <c r="AK334" s="71"/>
      <c r="AL334" s="71"/>
      <c r="AM334" s="71"/>
      <c r="AN334" s="71"/>
      <c r="AO334" s="71"/>
      <c r="AP334" s="71"/>
      <c r="AQ334" s="71"/>
      <c r="AR334" s="71"/>
      <c r="AS334" s="71"/>
      <c r="AT334" s="71"/>
      <c r="AU334" s="71"/>
    </row>
    <row r="335" spans="1:47" x14ac:dyDescent="0.15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  <c r="AA335" s="71"/>
      <c r="AB335" s="71"/>
      <c r="AC335" s="71"/>
      <c r="AD335" s="71"/>
      <c r="AE335" s="71"/>
      <c r="AF335" s="71"/>
      <c r="AG335" s="71"/>
      <c r="AH335" s="71"/>
      <c r="AI335" s="71"/>
      <c r="AJ335" s="71"/>
      <c r="AK335" s="71"/>
      <c r="AL335" s="71"/>
      <c r="AM335" s="71"/>
      <c r="AN335" s="71"/>
      <c r="AO335" s="71"/>
      <c r="AP335" s="71"/>
      <c r="AQ335" s="71"/>
      <c r="AR335" s="71"/>
      <c r="AS335" s="71"/>
      <c r="AT335" s="71"/>
      <c r="AU335" s="71"/>
    </row>
    <row r="336" spans="1:47" x14ac:dyDescent="0.15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  <c r="AA336" s="71"/>
      <c r="AB336" s="71"/>
      <c r="AC336" s="71"/>
      <c r="AD336" s="71"/>
      <c r="AE336" s="71"/>
      <c r="AF336" s="71"/>
      <c r="AG336" s="71"/>
      <c r="AH336" s="71"/>
      <c r="AI336" s="71"/>
      <c r="AJ336" s="71"/>
      <c r="AK336" s="71"/>
      <c r="AL336" s="71"/>
      <c r="AM336" s="71"/>
      <c r="AN336" s="71"/>
      <c r="AO336" s="71"/>
      <c r="AP336" s="71"/>
      <c r="AQ336" s="71"/>
      <c r="AR336" s="71"/>
      <c r="AS336" s="71"/>
      <c r="AT336" s="71"/>
      <c r="AU336" s="71"/>
    </row>
    <row r="337" spans="1:47" x14ac:dyDescent="0.15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  <c r="AA337" s="71"/>
      <c r="AB337" s="71"/>
      <c r="AC337" s="71"/>
      <c r="AD337" s="71"/>
      <c r="AE337" s="71"/>
      <c r="AF337" s="71"/>
      <c r="AG337" s="71"/>
      <c r="AH337" s="71"/>
      <c r="AI337" s="71"/>
      <c r="AJ337" s="71"/>
      <c r="AK337" s="71"/>
      <c r="AL337" s="71"/>
      <c r="AM337" s="71"/>
      <c r="AN337" s="71"/>
      <c r="AO337" s="71"/>
      <c r="AP337" s="71"/>
      <c r="AQ337" s="71"/>
      <c r="AR337" s="71"/>
      <c r="AS337" s="71"/>
      <c r="AT337" s="71"/>
      <c r="AU337" s="71"/>
    </row>
    <row r="338" spans="1:47" x14ac:dyDescent="0.15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  <c r="AA338" s="71"/>
      <c r="AB338" s="71"/>
      <c r="AC338" s="71"/>
      <c r="AD338" s="71"/>
      <c r="AE338" s="71"/>
      <c r="AF338" s="71"/>
      <c r="AG338" s="71"/>
      <c r="AH338" s="71"/>
      <c r="AI338" s="71"/>
      <c r="AJ338" s="71"/>
      <c r="AK338" s="71"/>
      <c r="AL338" s="71"/>
      <c r="AM338" s="71"/>
      <c r="AN338" s="71"/>
      <c r="AO338" s="71"/>
      <c r="AP338" s="71"/>
      <c r="AQ338" s="71"/>
      <c r="AR338" s="71"/>
      <c r="AS338" s="71"/>
      <c r="AT338" s="71"/>
      <c r="AU338" s="71"/>
    </row>
    <row r="339" spans="1:47" x14ac:dyDescent="0.15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  <c r="AA339" s="71"/>
      <c r="AB339" s="71"/>
      <c r="AC339" s="71"/>
      <c r="AD339" s="71"/>
      <c r="AE339" s="71"/>
      <c r="AF339" s="71"/>
      <c r="AG339" s="71"/>
      <c r="AH339" s="71"/>
      <c r="AI339" s="71"/>
      <c r="AJ339" s="71"/>
      <c r="AK339" s="71"/>
      <c r="AL339" s="71"/>
      <c r="AM339" s="71"/>
      <c r="AN339" s="71"/>
      <c r="AO339" s="71"/>
      <c r="AP339" s="71"/>
      <c r="AQ339" s="71"/>
      <c r="AR339" s="71"/>
      <c r="AS339" s="71"/>
      <c r="AT339" s="71"/>
      <c r="AU339" s="71"/>
    </row>
    <row r="340" spans="1:47" x14ac:dyDescent="0.15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  <c r="AA340" s="71"/>
      <c r="AB340" s="71"/>
      <c r="AC340" s="71"/>
      <c r="AD340" s="71"/>
      <c r="AE340" s="71"/>
      <c r="AF340" s="71"/>
      <c r="AG340" s="71"/>
      <c r="AH340" s="71"/>
      <c r="AI340" s="71"/>
      <c r="AJ340" s="71"/>
      <c r="AK340" s="71"/>
      <c r="AL340" s="71"/>
      <c r="AM340" s="71"/>
      <c r="AN340" s="71"/>
      <c r="AO340" s="71"/>
      <c r="AP340" s="71"/>
      <c r="AQ340" s="71"/>
      <c r="AR340" s="71"/>
      <c r="AS340" s="71"/>
      <c r="AT340" s="71"/>
      <c r="AU340" s="71"/>
    </row>
    <row r="341" spans="1:47" x14ac:dyDescent="0.15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  <c r="AA341" s="71"/>
      <c r="AB341" s="71"/>
      <c r="AC341" s="71"/>
      <c r="AD341" s="71"/>
      <c r="AE341" s="71"/>
      <c r="AF341" s="71"/>
      <c r="AG341" s="71"/>
      <c r="AH341" s="71"/>
      <c r="AI341" s="71"/>
      <c r="AJ341" s="71"/>
      <c r="AK341" s="71"/>
      <c r="AL341" s="71"/>
      <c r="AM341" s="71"/>
      <c r="AN341" s="71"/>
      <c r="AO341" s="71"/>
      <c r="AP341" s="71"/>
      <c r="AQ341" s="71"/>
      <c r="AR341" s="71"/>
      <c r="AS341" s="71"/>
      <c r="AT341" s="71"/>
      <c r="AU341" s="71"/>
    </row>
    <row r="342" spans="1:47" x14ac:dyDescent="0.15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  <c r="AA342" s="71"/>
      <c r="AB342" s="71"/>
      <c r="AC342" s="71"/>
      <c r="AD342" s="71"/>
      <c r="AE342" s="71"/>
      <c r="AF342" s="71"/>
      <c r="AG342" s="71"/>
      <c r="AH342" s="71"/>
      <c r="AI342" s="71"/>
      <c r="AJ342" s="71"/>
      <c r="AK342" s="71"/>
      <c r="AL342" s="71"/>
      <c r="AM342" s="71"/>
      <c r="AN342" s="71"/>
      <c r="AO342" s="71"/>
      <c r="AP342" s="71"/>
      <c r="AQ342" s="71"/>
      <c r="AR342" s="71"/>
      <c r="AS342" s="71"/>
      <c r="AT342" s="71"/>
      <c r="AU342" s="71"/>
    </row>
    <row r="343" spans="1:47" x14ac:dyDescent="0.15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  <c r="AA343" s="71"/>
      <c r="AB343" s="71"/>
      <c r="AC343" s="71"/>
      <c r="AD343" s="71"/>
      <c r="AE343" s="71"/>
      <c r="AF343" s="71"/>
      <c r="AG343" s="71"/>
      <c r="AH343" s="71"/>
      <c r="AI343" s="71"/>
      <c r="AJ343" s="71"/>
      <c r="AK343" s="71"/>
      <c r="AL343" s="71"/>
      <c r="AM343" s="71"/>
      <c r="AN343" s="71"/>
      <c r="AO343" s="71"/>
      <c r="AP343" s="71"/>
      <c r="AQ343" s="71"/>
      <c r="AR343" s="71"/>
      <c r="AS343" s="71"/>
      <c r="AT343" s="71"/>
      <c r="AU343" s="71"/>
    </row>
    <row r="344" spans="1:47" x14ac:dyDescent="0.15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  <c r="AA344" s="71"/>
      <c r="AB344" s="71"/>
      <c r="AC344" s="71"/>
      <c r="AD344" s="71"/>
      <c r="AE344" s="71"/>
      <c r="AF344" s="71"/>
      <c r="AG344" s="71"/>
      <c r="AH344" s="71"/>
      <c r="AI344" s="71"/>
      <c r="AJ344" s="71"/>
      <c r="AK344" s="71"/>
      <c r="AL344" s="71"/>
      <c r="AM344" s="71"/>
      <c r="AN344" s="71"/>
      <c r="AO344" s="71"/>
      <c r="AP344" s="71"/>
      <c r="AQ344" s="71"/>
      <c r="AR344" s="71"/>
      <c r="AS344" s="71"/>
      <c r="AT344" s="71"/>
      <c r="AU344" s="71"/>
    </row>
    <row r="345" spans="1:47" x14ac:dyDescent="0.15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  <c r="AA345" s="71"/>
      <c r="AB345" s="71"/>
      <c r="AC345" s="71"/>
      <c r="AD345" s="71"/>
      <c r="AE345" s="71"/>
      <c r="AF345" s="71"/>
      <c r="AG345" s="71"/>
      <c r="AH345" s="71"/>
      <c r="AI345" s="71"/>
      <c r="AJ345" s="71"/>
      <c r="AK345" s="71"/>
      <c r="AL345" s="71"/>
      <c r="AM345" s="71"/>
      <c r="AN345" s="71"/>
      <c r="AO345" s="71"/>
      <c r="AP345" s="71"/>
      <c r="AQ345" s="71"/>
      <c r="AR345" s="71"/>
      <c r="AS345" s="71"/>
      <c r="AT345" s="71"/>
      <c r="AU345" s="71"/>
    </row>
    <row r="346" spans="1:47" x14ac:dyDescent="0.15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  <c r="AA346" s="71"/>
      <c r="AB346" s="71"/>
      <c r="AC346" s="71"/>
      <c r="AD346" s="71"/>
      <c r="AE346" s="71"/>
      <c r="AF346" s="71"/>
      <c r="AG346" s="71"/>
      <c r="AH346" s="71"/>
      <c r="AI346" s="71"/>
      <c r="AJ346" s="71"/>
      <c r="AK346" s="71"/>
      <c r="AL346" s="71"/>
      <c r="AM346" s="71"/>
      <c r="AN346" s="71"/>
      <c r="AO346" s="71"/>
      <c r="AP346" s="71"/>
      <c r="AQ346" s="71"/>
      <c r="AR346" s="71"/>
      <c r="AS346" s="71"/>
      <c r="AT346" s="71"/>
      <c r="AU346" s="71"/>
    </row>
    <row r="347" spans="1:47" x14ac:dyDescent="0.15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  <c r="AA347" s="71"/>
      <c r="AB347" s="71"/>
      <c r="AC347" s="71"/>
      <c r="AD347" s="71"/>
      <c r="AE347" s="71"/>
      <c r="AF347" s="71"/>
      <c r="AG347" s="71"/>
      <c r="AH347" s="71"/>
      <c r="AI347" s="71"/>
      <c r="AJ347" s="71"/>
      <c r="AK347" s="71"/>
      <c r="AL347" s="71"/>
      <c r="AM347" s="71"/>
      <c r="AN347" s="71"/>
      <c r="AO347" s="71"/>
      <c r="AP347" s="71"/>
      <c r="AQ347" s="71"/>
      <c r="AR347" s="71"/>
      <c r="AS347" s="71"/>
      <c r="AT347" s="71"/>
      <c r="AU347" s="71"/>
    </row>
    <row r="348" spans="1:47" x14ac:dyDescent="0.15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  <c r="AA348" s="71"/>
      <c r="AB348" s="71"/>
      <c r="AC348" s="71"/>
      <c r="AD348" s="71"/>
      <c r="AE348" s="71"/>
      <c r="AF348" s="71"/>
      <c r="AG348" s="71"/>
      <c r="AH348" s="71"/>
      <c r="AI348" s="71"/>
      <c r="AJ348" s="71"/>
      <c r="AK348" s="71"/>
      <c r="AL348" s="71"/>
      <c r="AM348" s="71"/>
      <c r="AN348" s="71"/>
      <c r="AO348" s="71"/>
      <c r="AP348" s="71"/>
      <c r="AQ348" s="71"/>
      <c r="AR348" s="71"/>
      <c r="AS348" s="71"/>
      <c r="AT348" s="71"/>
      <c r="AU348" s="71"/>
    </row>
    <row r="349" spans="1:47" x14ac:dyDescent="0.15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  <c r="AA349" s="71"/>
      <c r="AB349" s="71"/>
      <c r="AC349" s="71"/>
      <c r="AD349" s="71"/>
      <c r="AE349" s="71"/>
      <c r="AF349" s="71"/>
      <c r="AG349" s="71"/>
      <c r="AH349" s="71"/>
      <c r="AI349" s="71"/>
      <c r="AJ349" s="71"/>
      <c r="AK349" s="71"/>
      <c r="AL349" s="71"/>
      <c r="AM349" s="71"/>
      <c r="AN349" s="71"/>
      <c r="AO349" s="71"/>
      <c r="AP349" s="71"/>
      <c r="AQ349" s="71"/>
      <c r="AR349" s="71"/>
      <c r="AS349" s="71"/>
      <c r="AT349" s="71"/>
      <c r="AU349" s="71"/>
    </row>
    <row r="350" spans="1:47" x14ac:dyDescent="0.15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  <c r="AA350" s="71"/>
      <c r="AB350" s="71"/>
      <c r="AC350" s="71"/>
      <c r="AD350" s="71"/>
      <c r="AE350" s="71"/>
      <c r="AF350" s="71"/>
      <c r="AG350" s="71"/>
      <c r="AH350" s="71"/>
      <c r="AI350" s="71"/>
      <c r="AJ350" s="71"/>
      <c r="AK350" s="71"/>
      <c r="AL350" s="71"/>
      <c r="AM350" s="71"/>
      <c r="AN350" s="71"/>
      <c r="AO350" s="71"/>
      <c r="AP350" s="71"/>
      <c r="AQ350" s="71"/>
      <c r="AR350" s="71"/>
      <c r="AS350" s="71"/>
      <c r="AT350" s="71"/>
      <c r="AU350" s="71"/>
    </row>
    <row r="351" spans="1:47" x14ac:dyDescent="0.15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  <c r="AA351" s="71"/>
      <c r="AB351" s="71"/>
      <c r="AC351" s="71"/>
      <c r="AD351" s="71"/>
      <c r="AE351" s="71"/>
      <c r="AF351" s="71"/>
      <c r="AG351" s="71"/>
      <c r="AH351" s="71"/>
      <c r="AI351" s="71"/>
      <c r="AJ351" s="71"/>
      <c r="AK351" s="71"/>
      <c r="AL351" s="71"/>
      <c r="AM351" s="71"/>
      <c r="AN351" s="71"/>
      <c r="AO351" s="71"/>
      <c r="AP351" s="71"/>
      <c r="AQ351" s="71"/>
      <c r="AR351" s="71"/>
      <c r="AS351" s="71"/>
      <c r="AT351" s="71"/>
      <c r="AU351" s="71"/>
    </row>
    <row r="352" spans="1:47" x14ac:dyDescent="0.15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  <c r="AA352" s="71"/>
      <c r="AB352" s="71"/>
      <c r="AC352" s="71"/>
      <c r="AD352" s="71"/>
      <c r="AE352" s="71"/>
      <c r="AF352" s="71"/>
      <c r="AG352" s="71"/>
      <c r="AH352" s="71"/>
      <c r="AI352" s="71"/>
      <c r="AJ352" s="71"/>
      <c r="AK352" s="71"/>
      <c r="AL352" s="71"/>
      <c r="AM352" s="71"/>
      <c r="AN352" s="71"/>
      <c r="AO352" s="71"/>
      <c r="AP352" s="71"/>
      <c r="AQ352" s="71"/>
      <c r="AR352" s="71"/>
      <c r="AS352" s="71"/>
      <c r="AT352" s="71"/>
      <c r="AU352" s="71"/>
    </row>
    <row r="353" spans="1:47" x14ac:dyDescent="0.15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  <c r="AA353" s="71"/>
      <c r="AB353" s="71"/>
      <c r="AC353" s="71"/>
      <c r="AD353" s="71"/>
      <c r="AE353" s="71"/>
      <c r="AF353" s="71"/>
      <c r="AG353" s="71"/>
      <c r="AH353" s="71"/>
      <c r="AI353" s="71"/>
      <c r="AJ353" s="71"/>
      <c r="AK353" s="71"/>
      <c r="AL353" s="71"/>
      <c r="AM353" s="71"/>
      <c r="AN353" s="71"/>
      <c r="AO353" s="71"/>
      <c r="AP353" s="71"/>
      <c r="AQ353" s="71"/>
      <c r="AR353" s="71"/>
      <c r="AS353" s="71"/>
      <c r="AT353" s="71"/>
      <c r="AU353" s="71"/>
    </row>
    <row r="354" spans="1:47" x14ac:dyDescent="0.15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  <c r="AA354" s="71"/>
      <c r="AB354" s="71"/>
      <c r="AC354" s="71"/>
      <c r="AD354" s="71"/>
      <c r="AE354" s="71"/>
      <c r="AF354" s="71"/>
      <c r="AG354" s="71"/>
      <c r="AH354" s="71"/>
      <c r="AI354" s="71"/>
      <c r="AJ354" s="71"/>
      <c r="AK354" s="71"/>
      <c r="AL354" s="71"/>
      <c r="AM354" s="71"/>
      <c r="AN354" s="71"/>
      <c r="AO354" s="71"/>
      <c r="AP354" s="71"/>
      <c r="AQ354" s="71"/>
      <c r="AR354" s="71"/>
      <c r="AS354" s="71"/>
      <c r="AT354" s="71"/>
      <c r="AU354" s="71"/>
    </row>
    <row r="355" spans="1:47" x14ac:dyDescent="0.15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  <c r="AA355" s="71"/>
      <c r="AB355" s="71"/>
      <c r="AC355" s="71"/>
      <c r="AD355" s="71"/>
      <c r="AE355" s="71"/>
      <c r="AF355" s="71"/>
      <c r="AG355" s="71"/>
      <c r="AH355" s="71"/>
      <c r="AI355" s="71"/>
      <c r="AJ355" s="71"/>
      <c r="AK355" s="71"/>
      <c r="AL355" s="71"/>
      <c r="AM355" s="71"/>
      <c r="AN355" s="71"/>
      <c r="AO355" s="71"/>
      <c r="AP355" s="71"/>
      <c r="AQ355" s="71"/>
      <c r="AR355" s="71"/>
      <c r="AS355" s="71"/>
      <c r="AT355" s="71"/>
      <c r="AU355" s="71"/>
    </row>
    <row r="356" spans="1:47" x14ac:dyDescent="0.15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  <c r="AA356" s="71"/>
      <c r="AB356" s="71"/>
      <c r="AC356" s="71"/>
      <c r="AD356" s="71"/>
      <c r="AE356" s="71"/>
      <c r="AF356" s="71"/>
      <c r="AG356" s="71"/>
      <c r="AH356" s="71"/>
      <c r="AI356" s="71"/>
      <c r="AJ356" s="71"/>
      <c r="AK356" s="71"/>
      <c r="AL356" s="71"/>
      <c r="AM356" s="71"/>
      <c r="AN356" s="71"/>
      <c r="AO356" s="71"/>
      <c r="AP356" s="71"/>
      <c r="AQ356" s="71"/>
      <c r="AR356" s="71"/>
      <c r="AS356" s="71"/>
      <c r="AT356" s="71"/>
      <c r="AU356" s="71"/>
    </row>
    <row r="357" spans="1:47" x14ac:dyDescent="0.15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  <c r="AA357" s="71"/>
      <c r="AB357" s="71"/>
      <c r="AC357" s="71"/>
      <c r="AD357" s="71"/>
      <c r="AE357" s="71"/>
      <c r="AF357" s="71"/>
      <c r="AG357" s="71"/>
      <c r="AH357" s="71"/>
      <c r="AI357" s="71"/>
      <c r="AJ357" s="71"/>
      <c r="AK357" s="71"/>
      <c r="AL357" s="71"/>
      <c r="AM357" s="71"/>
      <c r="AN357" s="71"/>
      <c r="AO357" s="71"/>
      <c r="AP357" s="71"/>
      <c r="AQ357" s="71"/>
      <c r="AR357" s="71"/>
      <c r="AS357" s="71"/>
      <c r="AT357" s="71"/>
      <c r="AU357" s="71"/>
    </row>
    <row r="358" spans="1:47" x14ac:dyDescent="0.15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  <c r="AA358" s="71"/>
      <c r="AB358" s="71"/>
      <c r="AC358" s="71"/>
      <c r="AD358" s="71"/>
      <c r="AE358" s="71"/>
      <c r="AF358" s="71"/>
      <c r="AG358" s="71"/>
      <c r="AH358" s="71"/>
      <c r="AI358" s="71"/>
      <c r="AJ358" s="71"/>
      <c r="AK358" s="71"/>
      <c r="AL358" s="71"/>
      <c r="AM358" s="71"/>
      <c r="AN358" s="71"/>
      <c r="AO358" s="71"/>
      <c r="AP358" s="71"/>
      <c r="AQ358" s="71"/>
      <c r="AR358" s="71"/>
      <c r="AS358" s="71"/>
      <c r="AT358" s="71"/>
      <c r="AU358" s="71"/>
    </row>
    <row r="359" spans="1:47" x14ac:dyDescent="0.15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  <c r="AA359" s="71"/>
      <c r="AB359" s="71"/>
      <c r="AC359" s="71"/>
      <c r="AD359" s="71"/>
      <c r="AE359" s="71"/>
      <c r="AF359" s="71"/>
      <c r="AG359" s="71"/>
      <c r="AH359" s="71"/>
      <c r="AI359" s="71"/>
      <c r="AJ359" s="71"/>
      <c r="AK359" s="71"/>
      <c r="AL359" s="71"/>
      <c r="AM359" s="71"/>
      <c r="AN359" s="71"/>
      <c r="AO359" s="71"/>
      <c r="AP359" s="71"/>
      <c r="AQ359" s="71"/>
      <c r="AR359" s="71"/>
      <c r="AS359" s="71"/>
      <c r="AT359" s="71"/>
      <c r="AU359" s="71"/>
    </row>
    <row r="360" spans="1:47" x14ac:dyDescent="0.15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  <c r="AA360" s="71"/>
      <c r="AB360" s="71"/>
      <c r="AC360" s="71"/>
      <c r="AD360" s="71"/>
      <c r="AE360" s="71"/>
      <c r="AF360" s="71"/>
      <c r="AG360" s="71"/>
      <c r="AH360" s="71"/>
      <c r="AI360" s="71"/>
      <c r="AJ360" s="71"/>
      <c r="AK360" s="71"/>
      <c r="AL360" s="71"/>
      <c r="AM360" s="71"/>
      <c r="AN360" s="71"/>
      <c r="AO360" s="71"/>
      <c r="AP360" s="71"/>
      <c r="AQ360" s="71"/>
      <c r="AR360" s="71"/>
      <c r="AS360" s="71"/>
      <c r="AT360" s="71"/>
      <c r="AU360" s="71"/>
    </row>
    <row r="361" spans="1:47" x14ac:dyDescent="0.15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  <c r="AA361" s="71"/>
      <c r="AB361" s="71"/>
      <c r="AC361" s="71"/>
      <c r="AD361" s="71"/>
      <c r="AE361" s="71"/>
      <c r="AF361" s="71"/>
      <c r="AG361" s="71"/>
      <c r="AH361" s="71"/>
      <c r="AI361" s="71"/>
      <c r="AJ361" s="71"/>
      <c r="AK361" s="71"/>
      <c r="AL361" s="71"/>
      <c r="AM361" s="71"/>
      <c r="AN361" s="71"/>
      <c r="AO361" s="71"/>
      <c r="AP361" s="71"/>
      <c r="AQ361" s="71"/>
      <c r="AR361" s="71"/>
      <c r="AS361" s="71"/>
      <c r="AT361" s="71"/>
      <c r="AU361" s="71"/>
    </row>
    <row r="362" spans="1:47" x14ac:dyDescent="0.15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  <c r="AA362" s="71"/>
      <c r="AB362" s="71"/>
      <c r="AC362" s="71"/>
      <c r="AD362" s="71"/>
      <c r="AE362" s="71"/>
      <c r="AF362" s="71"/>
      <c r="AG362" s="71"/>
      <c r="AH362" s="71"/>
      <c r="AI362" s="71"/>
      <c r="AJ362" s="71"/>
      <c r="AK362" s="71"/>
      <c r="AL362" s="71"/>
      <c r="AM362" s="71"/>
      <c r="AN362" s="71"/>
      <c r="AO362" s="71"/>
      <c r="AP362" s="71"/>
      <c r="AQ362" s="71"/>
      <c r="AR362" s="71"/>
      <c r="AS362" s="71"/>
      <c r="AT362" s="71"/>
      <c r="AU362" s="71"/>
    </row>
    <row r="363" spans="1:47" x14ac:dyDescent="0.15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  <c r="AA363" s="71"/>
      <c r="AB363" s="71"/>
      <c r="AC363" s="71"/>
      <c r="AD363" s="71"/>
      <c r="AE363" s="71"/>
      <c r="AF363" s="71"/>
      <c r="AG363" s="71"/>
      <c r="AH363" s="71"/>
      <c r="AI363" s="71"/>
      <c r="AJ363" s="71"/>
      <c r="AK363" s="71"/>
      <c r="AL363" s="71"/>
      <c r="AM363" s="71"/>
      <c r="AN363" s="71"/>
      <c r="AO363" s="71"/>
      <c r="AP363" s="71"/>
      <c r="AQ363" s="71"/>
      <c r="AR363" s="71"/>
      <c r="AS363" s="71"/>
      <c r="AT363" s="71"/>
      <c r="AU363" s="71"/>
    </row>
    <row r="364" spans="1:47" x14ac:dyDescent="0.15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  <c r="AA364" s="71"/>
      <c r="AB364" s="71"/>
      <c r="AC364" s="71"/>
      <c r="AD364" s="71"/>
      <c r="AE364" s="71"/>
      <c r="AF364" s="71"/>
      <c r="AG364" s="71"/>
      <c r="AH364" s="71"/>
      <c r="AI364" s="71"/>
      <c r="AJ364" s="71"/>
      <c r="AK364" s="71"/>
      <c r="AL364" s="71"/>
      <c r="AM364" s="71"/>
      <c r="AN364" s="71"/>
      <c r="AO364" s="71"/>
      <c r="AP364" s="71"/>
      <c r="AQ364" s="71"/>
      <c r="AR364" s="71"/>
      <c r="AS364" s="71"/>
      <c r="AT364" s="71"/>
      <c r="AU364" s="71"/>
    </row>
    <row r="365" spans="1:47" x14ac:dyDescent="0.15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  <c r="AA365" s="71"/>
      <c r="AB365" s="71"/>
      <c r="AC365" s="71"/>
      <c r="AD365" s="71"/>
      <c r="AE365" s="71"/>
      <c r="AF365" s="71"/>
      <c r="AG365" s="71"/>
      <c r="AH365" s="71"/>
      <c r="AI365" s="71"/>
      <c r="AJ365" s="71"/>
      <c r="AK365" s="71"/>
      <c r="AL365" s="71"/>
      <c r="AM365" s="71"/>
      <c r="AN365" s="71"/>
      <c r="AO365" s="71"/>
      <c r="AP365" s="71"/>
      <c r="AQ365" s="71"/>
      <c r="AR365" s="71"/>
      <c r="AS365" s="71"/>
      <c r="AT365" s="71"/>
      <c r="AU365" s="71"/>
    </row>
    <row r="366" spans="1:47" x14ac:dyDescent="0.15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  <c r="AA366" s="71"/>
      <c r="AB366" s="71"/>
      <c r="AC366" s="71"/>
      <c r="AD366" s="71"/>
      <c r="AE366" s="71"/>
      <c r="AF366" s="71"/>
      <c r="AG366" s="71"/>
      <c r="AH366" s="71"/>
      <c r="AI366" s="71"/>
      <c r="AJ366" s="71"/>
      <c r="AK366" s="71"/>
      <c r="AL366" s="71"/>
      <c r="AM366" s="71"/>
      <c r="AN366" s="71"/>
      <c r="AO366" s="71"/>
      <c r="AP366" s="71"/>
      <c r="AQ366" s="71"/>
      <c r="AR366" s="71"/>
      <c r="AS366" s="71"/>
      <c r="AT366" s="71"/>
      <c r="AU366" s="71"/>
    </row>
    <row r="367" spans="1:47" x14ac:dyDescent="0.15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  <c r="AA367" s="71"/>
      <c r="AB367" s="71"/>
      <c r="AC367" s="71"/>
      <c r="AD367" s="71"/>
      <c r="AE367" s="71"/>
      <c r="AF367" s="71"/>
      <c r="AG367" s="71"/>
      <c r="AH367" s="71"/>
      <c r="AI367" s="71"/>
      <c r="AJ367" s="71"/>
      <c r="AK367" s="71"/>
      <c r="AL367" s="71"/>
      <c r="AM367" s="71"/>
      <c r="AN367" s="71"/>
      <c r="AO367" s="71"/>
      <c r="AP367" s="71"/>
      <c r="AQ367" s="71"/>
      <c r="AR367" s="71"/>
      <c r="AS367" s="71"/>
      <c r="AT367" s="71"/>
      <c r="AU367" s="71"/>
    </row>
    <row r="368" spans="1:47" x14ac:dyDescent="0.15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  <c r="AA368" s="71"/>
      <c r="AB368" s="71"/>
      <c r="AC368" s="71"/>
      <c r="AD368" s="71"/>
      <c r="AE368" s="71"/>
      <c r="AF368" s="71"/>
      <c r="AG368" s="71"/>
      <c r="AH368" s="71"/>
      <c r="AI368" s="71"/>
      <c r="AJ368" s="71"/>
      <c r="AK368" s="71"/>
      <c r="AL368" s="71"/>
      <c r="AM368" s="71"/>
      <c r="AN368" s="71"/>
      <c r="AO368" s="71"/>
      <c r="AP368" s="71"/>
      <c r="AQ368" s="71"/>
      <c r="AR368" s="71"/>
      <c r="AS368" s="71"/>
      <c r="AT368" s="71"/>
      <c r="AU368" s="71"/>
    </row>
    <row r="369" spans="1:47" x14ac:dyDescent="0.15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  <c r="AA369" s="71"/>
      <c r="AB369" s="71"/>
      <c r="AC369" s="71"/>
      <c r="AD369" s="71"/>
      <c r="AE369" s="71"/>
      <c r="AF369" s="71"/>
      <c r="AG369" s="71"/>
      <c r="AH369" s="71"/>
      <c r="AI369" s="71"/>
      <c r="AJ369" s="71"/>
      <c r="AK369" s="71"/>
      <c r="AL369" s="71"/>
      <c r="AM369" s="71"/>
      <c r="AN369" s="71"/>
      <c r="AO369" s="71"/>
      <c r="AP369" s="71"/>
      <c r="AQ369" s="71"/>
      <c r="AR369" s="71"/>
      <c r="AS369" s="71"/>
      <c r="AT369" s="71"/>
      <c r="AU369" s="71"/>
    </row>
    <row r="370" spans="1:47" x14ac:dyDescent="0.15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  <c r="AA370" s="71"/>
      <c r="AB370" s="71"/>
      <c r="AC370" s="71"/>
      <c r="AD370" s="71"/>
      <c r="AE370" s="71"/>
      <c r="AF370" s="71"/>
      <c r="AG370" s="71"/>
      <c r="AH370" s="71"/>
      <c r="AI370" s="71"/>
      <c r="AJ370" s="71"/>
      <c r="AK370" s="71"/>
      <c r="AL370" s="71"/>
      <c r="AM370" s="71"/>
      <c r="AN370" s="71"/>
      <c r="AO370" s="71"/>
      <c r="AP370" s="71"/>
      <c r="AQ370" s="71"/>
      <c r="AR370" s="71"/>
      <c r="AS370" s="71"/>
      <c r="AT370" s="71"/>
      <c r="AU370" s="71"/>
    </row>
    <row r="371" spans="1:47" x14ac:dyDescent="0.15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  <c r="AA371" s="71"/>
      <c r="AB371" s="71"/>
      <c r="AC371" s="71"/>
      <c r="AD371" s="71"/>
      <c r="AE371" s="71"/>
      <c r="AF371" s="71"/>
      <c r="AG371" s="71"/>
      <c r="AH371" s="71"/>
      <c r="AI371" s="71"/>
      <c r="AJ371" s="71"/>
      <c r="AK371" s="71"/>
      <c r="AL371" s="71"/>
      <c r="AM371" s="71"/>
      <c r="AN371" s="71"/>
      <c r="AO371" s="71"/>
      <c r="AP371" s="71"/>
      <c r="AQ371" s="71"/>
      <c r="AR371" s="71"/>
      <c r="AS371" s="71"/>
      <c r="AT371" s="71"/>
      <c r="AU371" s="71"/>
    </row>
    <row r="372" spans="1:47" x14ac:dyDescent="0.15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  <c r="AA372" s="71"/>
      <c r="AB372" s="71"/>
      <c r="AC372" s="71"/>
      <c r="AD372" s="71"/>
      <c r="AE372" s="71"/>
      <c r="AF372" s="71"/>
      <c r="AG372" s="71"/>
      <c r="AH372" s="71"/>
      <c r="AI372" s="71"/>
      <c r="AJ372" s="71"/>
      <c r="AK372" s="71"/>
      <c r="AL372" s="71"/>
      <c r="AM372" s="71"/>
      <c r="AN372" s="71"/>
      <c r="AO372" s="71"/>
      <c r="AP372" s="71"/>
      <c r="AQ372" s="71"/>
      <c r="AR372" s="71"/>
      <c r="AS372" s="71"/>
      <c r="AT372" s="71"/>
      <c r="AU372" s="71"/>
    </row>
  </sheetData>
  <sheetProtection sheet="1" objects="1" scenarios="1"/>
  <mergeCells count="1">
    <mergeCell ref="C60:G62"/>
  </mergeCells>
  <phoneticPr fontId="19" type="noConversion"/>
  <printOptions horizontalCentered="1"/>
  <pageMargins left="0.01" right="0" top="0.25" bottom="0.25" header="0.27" footer="0.27"/>
  <pageSetup scale="84" orientation="portrait" r:id="rId1"/>
  <headerFooter alignWithMargins="0">
    <oddHeader xml:space="preserve">&amp;C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I33"/>
  <sheetViews>
    <sheetView workbookViewId="0">
      <selection activeCell="F26" sqref="F26"/>
    </sheetView>
  </sheetViews>
  <sheetFormatPr baseColWidth="10" defaultColWidth="8.83203125" defaultRowHeight="13" x14ac:dyDescent="0.15"/>
  <sheetData>
    <row r="6" spans="4:9" x14ac:dyDescent="0.15">
      <c r="D6" s="69" t="s">
        <v>61</v>
      </c>
      <c r="G6" s="69">
        <f>+Soybeans2025!F12</f>
        <v>60</v>
      </c>
      <c r="I6" s="70" t="e">
        <f>+(G6/G$18)*100</f>
        <v>#REF!</v>
      </c>
    </row>
    <row r="7" spans="4:9" x14ac:dyDescent="0.15">
      <c r="I7" s="70"/>
    </row>
    <row r="8" spans="4:9" x14ac:dyDescent="0.15">
      <c r="D8" s="69" t="s">
        <v>62</v>
      </c>
      <c r="G8" s="69">
        <f>+Soybeans2025!F14+Soybeans2025!F15+Soybeans2025!F16+Soybeans2025!F17+Soybeans2025!F19</f>
        <v>90.375</v>
      </c>
      <c r="I8" s="70" t="e">
        <f>+(G8/G$18)*100</f>
        <v>#REF!</v>
      </c>
    </row>
    <row r="9" spans="4:9" x14ac:dyDescent="0.15">
      <c r="I9" s="70"/>
    </row>
    <row r="10" spans="4:9" x14ac:dyDescent="0.15">
      <c r="D10" s="69" t="s">
        <v>63</v>
      </c>
      <c r="G10" s="69">
        <f>+Soybeans2025!F20+Soybeans2025!F21+Soybeans2025!F22+Soybeans2025!F23</f>
        <v>73</v>
      </c>
      <c r="I10" s="70" t="e">
        <f>+(G10/G$18)*100</f>
        <v>#REF!</v>
      </c>
    </row>
    <row r="11" spans="4:9" x14ac:dyDescent="0.15">
      <c r="I11" s="70"/>
    </row>
    <row r="12" spans="4:9" x14ac:dyDescent="0.15">
      <c r="D12" s="69" t="s">
        <v>64</v>
      </c>
      <c r="G12" s="69">
        <f>+Soybeans2025!F25+Soybeans2025!F26</f>
        <v>20.25</v>
      </c>
      <c r="I12" s="70" t="e">
        <f>+(G12/G$18)*100</f>
        <v>#REF!</v>
      </c>
    </row>
    <row r="13" spans="4:9" x14ac:dyDescent="0.15">
      <c r="I13" s="70"/>
    </row>
    <row r="14" spans="4:9" x14ac:dyDescent="0.15">
      <c r="D14" s="69" t="s">
        <v>65</v>
      </c>
      <c r="G14" s="69">
        <f>+Soybeans2025!F32+Soybeans2025!F31</f>
        <v>53.244</v>
      </c>
      <c r="I14" s="70" t="e">
        <f>+(G14/G$18)*100</f>
        <v>#REF!</v>
      </c>
    </row>
    <row r="15" spans="4:9" x14ac:dyDescent="0.15">
      <c r="D15" s="69" t="s">
        <v>51</v>
      </c>
      <c r="G15" s="69" t="e">
        <f>+Soybeans2025!#REF!</f>
        <v>#REF!</v>
      </c>
      <c r="I15" s="70" t="e">
        <f>+(G15/G$18)*100</f>
        <v>#REF!</v>
      </c>
    </row>
    <row r="16" spans="4:9" x14ac:dyDescent="0.15">
      <c r="D16" s="69" t="s">
        <v>66</v>
      </c>
      <c r="G16" s="69">
        <f>+Soybeans2025!F27+Soybeans2025!F28+Soybeans2025!F29+Soybeans2025!F33</f>
        <v>70.379432500000007</v>
      </c>
      <c r="I16" s="70" t="e">
        <f>+(G16/G$18)*100</f>
        <v>#REF!</v>
      </c>
    </row>
    <row r="17" spans="3:9" x14ac:dyDescent="0.15">
      <c r="D17" s="69" t="s">
        <v>67</v>
      </c>
      <c r="I17" s="70"/>
    </row>
    <row r="18" spans="3:9" x14ac:dyDescent="0.15">
      <c r="G18" s="69" t="e">
        <f>+SUM(G6:G17)</f>
        <v>#REF!</v>
      </c>
      <c r="I18" s="69" t="e">
        <f>+SUM(I6:I17)</f>
        <v>#REF!</v>
      </c>
    </row>
    <row r="22" spans="3:9" x14ac:dyDescent="0.15">
      <c r="G22">
        <v>316.19</v>
      </c>
    </row>
    <row r="26" spans="3:9" x14ac:dyDescent="0.15">
      <c r="C26">
        <v>52</v>
      </c>
      <c r="F26">
        <v>16.399999999999999</v>
      </c>
    </row>
    <row r="27" spans="3:9" x14ac:dyDescent="0.15">
      <c r="C27">
        <v>82.35</v>
      </c>
      <c r="F27">
        <v>26</v>
      </c>
    </row>
    <row r="28" spans="3:9" x14ac:dyDescent="0.15">
      <c r="C28">
        <v>72</v>
      </c>
      <c r="F28">
        <v>22.8</v>
      </c>
    </row>
    <row r="29" spans="3:9" x14ac:dyDescent="0.15">
      <c r="C29">
        <v>15.75</v>
      </c>
      <c r="F29">
        <v>5</v>
      </c>
    </row>
    <row r="30" spans="3:9" x14ac:dyDescent="0.15">
      <c r="C30">
        <v>35.619999999999997</v>
      </c>
      <c r="F30">
        <v>11.3</v>
      </c>
    </row>
    <row r="31" spans="3:9" x14ac:dyDescent="0.15">
      <c r="C31">
        <v>58.46</v>
      </c>
      <c r="F31">
        <v>18.5</v>
      </c>
    </row>
    <row r="33" spans="3:6" x14ac:dyDescent="0.15">
      <c r="C33">
        <f>+SUM(C26:C31)</f>
        <v>316.17999999999995</v>
      </c>
      <c r="F33">
        <f>+SUM(F26:F31)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Soybeans2025</vt:lpstr>
      <vt:lpstr>Sheet1</vt:lpstr>
      <vt:lpstr>Soybeans2025!Print_Area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2023-03-27T14:22:57Z</cp:lastPrinted>
  <dcterms:created xsi:type="dcterms:W3CDTF">2010-03-12T14:29:35Z</dcterms:created>
  <dcterms:modified xsi:type="dcterms:W3CDTF">2026-02-16T17:02:57Z</dcterms:modified>
  <cp:category/>
  <cp:contentStatus/>
</cp:coreProperties>
</file>