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rungemw_auburn_edu/Documents/Documents/AmaxXP/BUDGETS/2023/RowCrops/WEB/"/>
    </mc:Choice>
  </mc:AlternateContent>
  <xr:revisionPtr revIDLastSave="1" documentId="8_{7F6CB2BB-5A23-D447-B402-AF714F036259}" xr6:coauthVersionLast="47" xr6:coauthVersionMax="47" xr10:uidLastSave="{852730A1-B690-4DDA-856E-E9F6210F2BB5}"/>
  <bookViews>
    <workbookView xWindow="-120" yWindow="-120" windowWidth="29040" windowHeight="17640" xr2:uid="{00000000-000D-0000-FFFF-FFFF00000000}"/>
  </bookViews>
  <sheets>
    <sheet name="IRRCornReduced2023" sheetId="1" r:id="rId1"/>
    <sheet name="Sheet1 (2)" sheetId="3" r:id="rId2"/>
    <sheet name="Sheet1" sheetId="2" r:id="rId3"/>
  </sheets>
  <definedNames>
    <definedName name="_xlnm.Print_Area" localSheetId="0">IRRCornReduced2023!$A$1:$G$67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5" i="1"/>
  <c r="F55" i="1" l="1"/>
  <c r="G55" i="1" s="1"/>
  <c r="D55" i="1"/>
  <c r="C55" i="1" s="1"/>
  <c r="F12" i="1" l="1"/>
  <c r="F11" i="1"/>
  <c r="D18" i="1"/>
  <c r="D17" i="1"/>
  <c r="D16" i="1"/>
  <c r="F32" i="1"/>
  <c r="F19" i="1"/>
  <c r="F14" i="1"/>
  <c r="F13" i="1"/>
  <c r="F16" i="1"/>
  <c r="F17" i="1"/>
  <c r="F18" i="1"/>
  <c r="F20" i="1"/>
  <c r="F21" i="1"/>
  <c r="F22" i="1"/>
  <c r="F23" i="1"/>
  <c r="F24" i="1"/>
  <c r="F25" i="1"/>
  <c r="F26" i="1"/>
  <c r="F27" i="1"/>
  <c r="D28" i="1"/>
  <c r="F28" i="1"/>
  <c r="D29" i="1"/>
  <c r="F29" i="1"/>
  <c r="F30" i="1"/>
  <c r="F31" i="1"/>
  <c r="F33" i="1"/>
  <c r="F34" i="1"/>
  <c r="F42" i="1"/>
  <c r="R34" i="1"/>
  <c r="F43" i="1"/>
  <c r="D36" i="1" l="1"/>
  <c r="F36" i="1" s="1"/>
  <c r="F38" i="1" s="1"/>
  <c r="D59" i="1" s="1"/>
  <c r="G60" i="1" l="1"/>
  <c r="D44" i="1"/>
  <c r="F44" i="1" s="1"/>
  <c r="F46" i="1" s="1"/>
  <c r="F49" i="1" s="1"/>
  <c r="D57" i="1"/>
  <c r="F58" i="1"/>
  <c r="G59" i="1"/>
  <c r="C57" i="1"/>
  <c r="F60" i="1"/>
  <c r="D56" i="1"/>
  <c r="C59" i="1"/>
  <c r="D58" i="1"/>
  <c r="F57" i="1"/>
  <c r="E60" i="1"/>
  <c r="F56" i="1"/>
  <c r="G57" i="1"/>
  <c r="E58" i="1"/>
  <c r="E56" i="1"/>
  <c r="F59" i="1"/>
  <c r="E59" i="1"/>
  <c r="E57" i="1"/>
  <c r="C60" i="1"/>
  <c r="C56" i="1"/>
  <c r="D60" i="1"/>
  <c r="C58" i="1"/>
  <c r="G58" i="1"/>
  <c r="G56" i="1"/>
</calcChain>
</file>

<file path=xl/sharedStrings.xml><?xml version="1.0" encoding="utf-8"?>
<sst xmlns="http://schemas.openxmlformats.org/spreadsheetml/2006/main" count="148" uniqueCount="69">
  <si>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</si>
  <si>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</si>
  <si>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</si>
  <si>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</si>
  <si>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</si>
  <si>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</si>
  <si>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</si>
  <si>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</si>
  <si>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</si>
  <si>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</si>
  <si>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</si>
  <si>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</si>
  <si>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</si>
  <si>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</si>
  <si>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</si>
  <si>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</si>
  <si>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</si>
  <si>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</si>
  <si>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</si>
  <si>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</si>
  <si>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</si>
  <si>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</si>
  <si>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</si>
  <si>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</si>
  <si>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</si>
  <si>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</si>
  <si>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</si>
  <si>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</si>
  <si>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</si>
  <si>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</si>
  <si>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</si>
  <si>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</si>
  <si>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</si>
  <si>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</si>
  <si>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</si>
  <si>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</si>
  <si>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</si>
  <si>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</si>
  <si>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</si>
  <si>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</si>
  <si>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</si>
  <si>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</si>
  <si>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</si>
  <si>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</si>
  <si>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</si>
  <si>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</si>
  <si>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</si>
  <si>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</si>
  <si>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</si>
  <si>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</si>
  <si>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 xml:space="preserve">  Nitrogen*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</si>
  <si>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</si>
  <si>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</si>
  <si>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</si>
  <si>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</si>
  <si>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</si>
  <si>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</si>
  <si>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</si>
  <si>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</si>
  <si>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</si>
  <si>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CORN IRRIGATED ALABAMA Reduced Tillage- Enterprise Planning Budget Summary</t>
  </si>
  <si>
    <t>Cover Crop Establishment.</t>
  </si>
  <si>
    <t>Seed Treatment**</t>
  </si>
  <si>
    <t>** Reduced Tillage recommendation of extra insecticide treatment</t>
  </si>
  <si>
    <t>1  Production costs held constant except for drying and hauling</t>
  </si>
  <si>
    <t>THOUS.</t>
  </si>
  <si>
    <t>Soil Test</t>
  </si>
  <si>
    <t>ALABAMA, 2023</t>
  </si>
  <si>
    <t>The Alabama Cooperative Extension System (Alabama A&amp;M University and Auburn University) is an equal opportunity educator, employer, and provider. © 2023 by the Alabama Cooperative Extension System. All rights reserved. 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</si>
</sst>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_)"/>
    <numFmt numFmtId="166" formatCode="&quot;$&quot;#,##0.00"/>
    <numFmt numFmtId="167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/>
    <xf numFmtId="0" fontId="24" fillId="0" borderId="0" xfId="0" quotePrefix="1" applyFont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164" fontId="24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2" fontId="0" fillId="0" borderId="0" xfId="0" applyNumberFormat="1"/>
    <xf numFmtId="0" fontId="1" fillId="0" borderId="0" xfId="42"/>
    <xf numFmtId="2" fontId="1" fillId="0" borderId="0" xfId="42" applyNumberFormat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215900</xdr:colOff>
      <xdr:row>64</xdr:row>
      <xdr:rowOff>25400</xdr:rowOff>
    </xdr:from>
    <xdr:ext cx="2375724" cy="625571"/>
    <xdr:pic>
      <xdr:nvPicPr>
        <xdr:cNvPr id="2" name="Picture 1">
          <a:extLst>
            <a:ext uri="{FF2B5EF4-FFF2-40B4-BE49-F238E27FC236}">
              <a16:creationId xmlns:a16="http://schemas.microsoft.com/office/drawing/2014/main" id="{FD8B10A4-2397-0249-89F8-E804C11D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1226800"/>
          <a:ext cx="2375724" cy="62557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4"/>
  <sheetViews>
    <sheetView tabSelected="1" workbookViewId="0">
      <selection activeCell="D18" sqref="D18"/>
    </sheetView>
  </sheetViews>
  <sheetFormatPr defaultColWidth="9.140625" defaultRowHeight="12.75" x14ac:dyDescent="0.2"/>
  <cols>
    <col min="1" max="1" width="9.42578125" style="2" customWidth="1"/>
    <col min="2" max="2" width="28.7109375" style="2" customWidth="1"/>
    <col min="3" max="3" width="8.42578125" style="2" customWidth="1"/>
    <col min="4" max="6" width="11.7109375" style="2" customWidth="1"/>
    <col min="7" max="7" width="13.42578125" style="2" customWidth="1"/>
    <col min="8" max="8" width="5.7109375" style="2" customWidth="1"/>
    <col min="9" max="12" width="10.7109375" style="2" customWidth="1"/>
    <col min="13" max="14" width="9.7109375" style="2" customWidth="1"/>
    <col min="15" max="15" width="7.7109375" style="2" customWidth="1"/>
    <col min="16" max="26" width="9.7109375" style="2" customWidth="1"/>
    <col min="27" max="28" width="3.7109375" style="2" customWidth="1"/>
    <col min="29" max="29" width="15.7109375" style="2" customWidth="1"/>
    <col min="30" max="30" width="9.7109375" style="2" customWidth="1"/>
    <col min="31" max="37" width="7.7109375" style="2" customWidth="1"/>
    <col min="38" max="38" width="10.7109375" style="2" customWidth="1"/>
    <col min="39" max="39" width="1.7109375" style="2" customWidth="1"/>
    <col min="40" max="40" width="19.7109375" style="2" customWidth="1"/>
    <col min="41" max="41" width="9.7109375" style="2" customWidth="1"/>
    <col min="42" max="16384" width="9.140625" style="2"/>
  </cols>
  <sheetData>
    <row r="1" spans="1:47" ht="15" x14ac:dyDescent="0.25">
      <c r="A1" s="1" t="s">
        <v>60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">
      <c r="A2" s="6" t="s">
        <v>1</v>
      </c>
      <c r="B2" s="7"/>
      <c r="C2" s="61" t="s">
        <v>56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4.25" x14ac:dyDescent="0.2">
      <c r="A3" s="6" t="s">
        <v>2</v>
      </c>
      <c r="B3" s="8"/>
      <c r="C3" s="8"/>
      <c r="E3" s="9" t="s">
        <v>3</v>
      </c>
      <c r="F3" s="62">
        <v>250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5" x14ac:dyDescent="0.25">
      <c r="A4" s="11" t="s">
        <v>67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5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4.25" x14ac:dyDescent="0.2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5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5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8"/>
      <c r="J8" s="8"/>
      <c r="K8" s="8"/>
      <c r="L8" s="8"/>
      <c r="M8" s="3"/>
      <c r="N8" s="20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12"/>
      <c r="B9" s="16"/>
      <c r="C9" s="10"/>
      <c r="D9" s="21"/>
      <c r="E9" s="21"/>
      <c r="F9" s="22"/>
      <c r="G9" s="23"/>
      <c r="H9" s="8"/>
      <c r="I9" s="8"/>
      <c r="J9" s="8"/>
      <c r="K9" s="8"/>
      <c r="L9" s="8"/>
      <c r="M9" s="3"/>
      <c r="N9" s="2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5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5" x14ac:dyDescent="0.25">
      <c r="A11" s="1"/>
      <c r="B11" s="80" t="s">
        <v>66</v>
      </c>
      <c r="C11" s="80" t="s">
        <v>19</v>
      </c>
      <c r="D11" s="26">
        <v>1</v>
      </c>
      <c r="E11" s="21">
        <v>2.8</v>
      </c>
      <c r="F11" s="27">
        <f>+E11*D11</f>
        <v>2.8</v>
      </c>
      <c r="G11" s="23" t="s">
        <v>17</v>
      </c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  <c r="AO11" s="3"/>
      <c r="AP11" s="3"/>
      <c r="AQ11" s="3"/>
      <c r="AR11" s="3"/>
      <c r="AS11" s="3"/>
      <c r="AT11" s="3"/>
      <c r="AU11" s="3"/>
    </row>
    <row r="12" spans="1:47" ht="14.25" x14ac:dyDescent="0.2">
      <c r="A12" s="8"/>
      <c r="B12" s="24" t="s">
        <v>16</v>
      </c>
      <c r="C12" s="25" t="s">
        <v>65</v>
      </c>
      <c r="D12" s="26">
        <v>35</v>
      </c>
      <c r="E12" s="21">
        <v>3.5</v>
      </c>
      <c r="F12" s="27">
        <f>+E12*D12</f>
        <v>122.5</v>
      </c>
      <c r="G12" s="23" t="s">
        <v>17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 t="s">
        <v>0</v>
      </c>
      <c r="AO12" s="3"/>
      <c r="AP12" s="3"/>
      <c r="AQ12" s="3"/>
      <c r="AR12" s="3"/>
      <c r="AS12" s="3"/>
      <c r="AT12" s="3"/>
      <c r="AU12" s="3"/>
    </row>
    <row r="13" spans="1:47" ht="14.25" x14ac:dyDescent="0.2">
      <c r="A13" s="8"/>
      <c r="B13" s="4" t="s">
        <v>62</v>
      </c>
      <c r="C13" s="25" t="s">
        <v>19</v>
      </c>
      <c r="D13" s="21">
        <v>1</v>
      </c>
      <c r="E13" s="21">
        <v>0</v>
      </c>
      <c r="F13" s="27">
        <f>+E13*D13</f>
        <v>0</v>
      </c>
      <c r="G13" s="23" t="s">
        <v>17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4.25" x14ac:dyDescent="0.2">
      <c r="A14" s="8"/>
      <c r="B14" s="24" t="s">
        <v>18</v>
      </c>
      <c r="C14" s="25" t="s">
        <v>19</v>
      </c>
      <c r="D14" s="21">
        <v>1</v>
      </c>
      <c r="E14" s="21">
        <v>0</v>
      </c>
      <c r="F14" s="27">
        <f>+E14*D14</f>
        <v>0</v>
      </c>
      <c r="G14" s="23" t="s">
        <v>17</v>
      </c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4.25" x14ac:dyDescent="0.2">
      <c r="A15" s="8"/>
      <c r="B15" s="24" t="s">
        <v>20</v>
      </c>
      <c r="D15" s="21"/>
      <c r="E15" s="21"/>
      <c r="F15" s="27"/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4.25" x14ac:dyDescent="0.2">
      <c r="A16" s="8"/>
      <c r="B16" s="24" t="s">
        <v>50</v>
      </c>
      <c r="C16" s="25" t="s">
        <v>21</v>
      </c>
      <c r="D16" s="63">
        <f>MAX(0,(F3*1.2)-(((D19*2000)*(3/100))*0.65))</f>
        <v>300</v>
      </c>
      <c r="E16" s="21">
        <v>1.05</v>
      </c>
      <c r="F16" s="27">
        <f t="shared" ref="F16:F36" si="0">+E16*D16</f>
        <v>315</v>
      </c>
      <c r="G16" s="23" t="s">
        <v>17</v>
      </c>
      <c r="H16" s="8"/>
      <c r="I16" s="8"/>
      <c r="J16" s="8"/>
      <c r="K16" s="8"/>
      <c r="L16" s="8"/>
      <c r="M16" s="3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  <c r="AO16" s="3"/>
      <c r="AP16" s="3"/>
      <c r="AQ16" s="3"/>
      <c r="AR16" s="3"/>
      <c r="AS16" s="3"/>
      <c r="AT16" s="3"/>
      <c r="AU16" s="3"/>
    </row>
    <row r="17" spans="1:47" ht="14.25" x14ac:dyDescent="0.2">
      <c r="A17" s="8"/>
      <c r="B17" s="24" t="s">
        <v>22</v>
      </c>
      <c r="C17" s="25" t="s">
        <v>21</v>
      </c>
      <c r="D17" s="28">
        <f>MAX(0,(60)-(((D19*2000)*(3/100))*0.8))</f>
        <v>60</v>
      </c>
      <c r="E17" s="21">
        <v>0.7</v>
      </c>
      <c r="F17" s="27">
        <f t="shared" si="0"/>
        <v>42</v>
      </c>
      <c r="G17" s="23" t="s">
        <v>17</v>
      </c>
      <c r="H17" s="8"/>
      <c r="I17" s="8"/>
      <c r="J17" s="8"/>
      <c r="K17" s="8"/>
      <c r="L17" s="8"/>
      <c r="M17" s="29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 t="s">
        <v>0</v>
      </c>
      <c r="AO17" s="3"/>
      <c r="AP17" s="3"/>
      <c r="AQ17" s="3"/>
      <c r="AR17" s="3"/>
      <c r="AS17" s="3"/>
      <c r="AT17" s="3"/>
      <c r="AU17" s="3"/>
    </row>
    <row r="18" spans="1:47" ht="14.25" x14ac:dyDescent="0.2">
      <c r="A18" s="8"/>
      <c r="B18" s="24" t="s">
        <v>23</v>
      </c>
      <c r="C18" s="25" t="s">
        <v>21</v>
      </c>
      <c r="D18" s="28">
        <f>MAX(0,(60-(((D19*2000)*(2.5/100))*0.8)))</f>
        <v>60</v>
      </c>
      <c r="E18" s="21">
        <v>0.6</v>
      </c>
      <c r="F18" s="27">
        <f t="shared" si="0"/>
        <v>36</v>
      </c>
      <c r="G18" s="23" t="s">
        <v>17</v>
      </c>
      <c r="H18" s="8"/>
      <c r="I18" s="8"/>
      <c r="J18" s="8"/>
      <c r="K18" s="8"/>
      <c r="L18" s="8"/>
      <c r="M18" s="29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4.25" x14ac:dyDescent="0.2">
      <c r="A19" s="8"/>
      <c r="B19" s="24" t="s">
        <v>59</v>
      </c>
      <c r="C19" s="25" t="s">
        <v>26</v>
      </c>
      <c r="D19" s="28">
        <v>0</v>
      </c>
      <c r="E19" s="21">
        <v>0</v>
      </c>
      <c r="F19" s="27">
        <f t="shared" ref="F19" si="1">+E19*D19</f>
        <v>0</v>
      </c>
      <c r="G19" s="23" t="s">
        <v>17</v>
      </c>
      <c r="H19" s="8"/>
      <c r="I19" s="8"/>
      <c r="J19" s="8"/>
      <c r="K19" s="8"/>
      <c r="L19" s="8"/>
      <c r="M19" s="29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4.25" x14ac:dyDescent="0.2">
      <c r="A20" s="8"/>
      <c r="B20" s="24" t="s">
        <v>24</v>
      </c>
      <c r="C20" s="25" t="s">
        <v>19</v>
      </c>
      <c r="D20" s="26">
        <v>1</v>
      </c>
      <c r="E20" s="21">
        <v>5</v>
      </c>
      <c r="F20" s="27">
        <f t="shared" si="0"/>
        <v>5</v>
      </c>
      <c r="G20" s="23" t="s">
        <v>17</v>
      </c>
      <c r="H20" s="8"/>
      <c r="I20" s="8"/>
      <c r="J20" s="8"/>
      <c r="K20" s="8"/>
      <c r="L20" s="8"/>
      <c r="M20" s="29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O20" s="3"/>
      <c r="AP20" s="3"/>
      <c r="AQ20" s="3"/>
      <c r="AR20" s="3"/>
      <c r="AS20" s="3"/>
      <c r="AT20" s="3"/>
      <c r="AU20" s="3"/>
    </row>
    <row r="21" spans="1:47" ht="14.25" x14ac:dyDescent="0.2">
      <c r="A21" s="8"/>
      <c r="B21" s="24" t="s">
        <v>25</v>
      </c>
      <c r="C21" s="25" t="s">
        <v>26</v>
      </c>
      <c r="D21" s="26">
        <v>0.33</v>
      </c>
      <c r="E21" s="21">
        <v>55</v>
      </c>
      <c r="F21" s="27">
        <f t="shared" si="0"/>
        <v>18.150000000000002</v>
      </c>
      <c r="G21" s="23" t="s">
        <v>17</v>
      </c>
      <c r="H21" s="8"/>
      <c r="I21" s="8"/>
      <c r="J21" s="8"/>
      <c r="K21" s="8"/>
      <c r="L21" s="8"/>
      <c r="M21" s="3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4.25" x14ac:dyDescent="0.2">
      <c r="A22" s="8"/>
      <c r="B22" s="24" t="s">
        <v>27</v>
      </c>
      <c r="C22" s="25" t="s">
        <v>19</v>
      </c>
      <c r="D22" s="26">
        <v>1</v>
      </c>
      <c r="E22" s="21">
        <v>45.75</v>
      </c>
      <c r="F22" s="27">
        <f t="shared" si="0"/>
        <v>45.75</v>
      </c>
      <c r="G22" s="23" t="s">
        <v>17</v>
      </c>
      <c r="H22" s="8"/>
      <c r="I22" s="8"/>
      <c r="J22" s="8"/>
      <c r="K22" s="8"/>
      <c r="L22" s="8"/>
      <c r="M22" s="3"/>
      <c r="N22" s="3"/>
      <c r="O22" s="10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4.25" x14ac:dyDescent="0.2">
      <c r="A23" s="8"/>
      <c r="B23" s="24" t="s">
        <v>28</v>
      </c>
      <c r="C23" s="25" t="s">
        <v>19</v>
      </c>
      <c r="D23" s="26">
        <v>1</v>
      </c>
      <c r="E23" s="21">
        <v>9</v>
      </c>
      <c r="F23" s="27">
        <f t="shared" si="0"/>
        <v>9</v>
      </c>
      <c r="G23" s="23" t="s">
        <v>17</v>
      </c>
      <c r="H23" s="8"/>
      <c r="I23" s="8"/>
      <c r="J23" s="8"/>
      <c r="K23" s="8"/>
      <c r="L23" s="8"/>
      <c r="M23" s="3"/>
      <c r="N23" s="4"/>
      <c r="O23" s="3"/>
      <c r="R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4.25" x14ac:dyDescent="0.2">
      <c r="A24" s="8"/>
      <c r="B24" s="24" t="s">
        <v>29</v>
      </c>
      <c r="C24" s="25" t="s">
        <v>19</v>
      </c>
      <c r="D24" s="26">
        <v>1</v>
      </c>
      <c r="E24" s="21">
        <v>22</v>
      </c>
      <c r="F24" s="27">
        <f t="shared" si="0"/>
        <v>22</v>
      </c>
      <c r="G24" s="23" t="s">
        <v>17</v>
      </c>
      <c r="H24" s="8"/>
      <c r="I24" s="8"/>
      <c r="J24" s="8"/>
      <c r="K24" s="8"/>
      <c r="L24" s="8"/>
      <c r="M24" s="3"/>
      <c r="N24" s="3"/>
      <c r="O24" s="3"/>
      <c r="S24" s="3"/>
      <c r="T24" s="3"/>
      <c r="U24" s="3"/>
      <c r="V24" s="3"/>
      <c r="W24" s="3"/>
      <c r="X24" s="3"/>
      <c r="Y24" s="3"/>
      <c r="Z24" s="5" t="s">
        <v>0</v>
      </c>
      <c r="AO24" s="3"/>
      <c r="AP24" s="3"/>
      <c r="AQ24" s="3"/>
      <c r="AR24" s="3"/>
      <c r="AS24" s="3"/>
      <c r="AT24" s="3"/>
      <c r="AU24" s="3"/>
    </row>
    <row r="25" spans="1:47" ht="14.25" x14ac:dyDescent="0.2">
      <c r="A25" s="8"/>
      <c r="B25" s="24" t="s">
        <v>30</v>
      </c>
      <c r="C25" s="25" t="s">
        <v>19</v>
      </c>
      <c r="D25" s="26">
        <v>0.5</v>
      </c>
      <c r="E25" s="21">
        <v>19</v>
      </c>
      <c r="F25" s="27">
        <f t="shared" si="0"/>
        <v>9.5</v>
      </c>
      <c r="G25" s="23" t="s">
        <v>17</v>
      </c>
      <c r="H25" s="8"/>
      <c r="I25" s="8"/>
      <c r="J25" s="8"/>
      <c r="K25" s="8"/>
      <c r="L25" s="8"/>
      <c r="M25" s="3"/>
      <c r="N25" s="3"/>
      <c r="O25" s="3"/>
      <c r="P25" s="3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4.25" x14ac:dyDescent="0.2">
      <c r="A26" s="8"/>
      <c r="B26" s="30" t="s">
        <v>31</v>
      </c>
      <c r="C26" s="25" t="s">
        <v>19</v>
      </c>
      <c r="D26" s="26">
        <v>0</v>
      </c>
      <c r="E26" s="21">
        <v>5</v>
      </c>
      <c r="F26" s="27">
        <f t="shared" si="0"/>
        <v>0</v>
      </c>
      <c r="G26" s="23" t="s">
        <v>17</v>
      </c>
      <c r="H26" s="8"/>
      <c r="I26" s="8"/>
      <c r="J26" s="8"/>
      <c r="K26" s="8"/>
      <c r="L26" s="8"/>
      <c r="M26" s="3"/>
      <c r="N26" s="3"/>
      <c r="O26" s="3"/>
      <c r="P26" s="31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4.25" x14ac:dyDescent="0.2">
      <c r="A27" s="8"/>
      <c r="B27" s="24" t="s">
        <v>51</v>
      </c>
      <c r="C27" s="25" t="s">
        <v>52</v>
      </c>
      <c r="D27" s="26">
        <v>11</v>
      </c>
      <c r="E27" s="21">
        <v>12</v>
      </c>
      <c r="F27" s="27">
        <f>+E27*D27</f>
        <v>132</v>
      </c>
      <c r="G27" s="23" t="s">
        <v>17</v>
      </c>
      <c r="H27" s="8"/>
      <c r="I27" s="8"/>
      <c r="J27" s="8"/>
      <c r="K27" s="8"/>
      <c r="L27" s="8"/>
      <c r="M27" s="3"/>
      <c r="N27" s="3"/>
      <c r="O27" s="3"/>
      <c r="P27" s="31"/>
      <c r="Q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4.25" x14ac:dyDescent="0.2">
      <c r="A28" s="8"/>
      <c r="B28" s="24" t="s">
        <v>32</v>
      </c>
      <c r="C28" s="25" t="s">
        <v>33</v>
      </c>
      <c r="D28" s="64">
        <f>+F3</f>
        <v>250</v>
      </c>
      <c r="E28" s="21">
        <v>0.3</v>
      </c>
      <c r="F28" s="27">
        <f t="shared" si="0"/>
        <v>75</v>
      </c>
      <c r="G28" s="23" t="s">
        <v>17</v>
      </c>
      <c r="I28" s="8"/>
      <c r="J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 t="s">
        <v>0</v>
      </c>
      <c r="AO28" s="3"/>
      <c r="AP28" s="3"/>
      <c r="AQ28" s="3"/>
      <c r="AR28" s="3"/>
      <c r="AS28" s="3"/>
      <c r="AT28" s="3"/>
      <c r="AU28" s="3"/>
    </row>
    <row r="29" spans="1:47" ht="14.25" x14ac:dyDescent="0.2">
      <c r="A29" s="8"/>
      <c r="B29" s="24" t="s">
        <v>34</v>
      </c>
      <c r="C29" s="25" t="s">
        <v>33</v>
      </c>
      <c r="D29" s="64">
        <f>+F3</f>
        <v>250</v>
      </c>
      <c r="E29" s="21">
        <v>0.4</v>
      </c>
      <c r="F29" s="27">
        <f t="shared" si="0"/>
        <v>100</v>
      </c>
      <c r="G29" s="23" t="s">
        <v>17</v>
      </c>
      <c r="H29" s="8"/>
      <c r="I29" s="8"/>
      <c r="J29" s="8"/>
      <c r="K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4.25" x14ac:dyDescent="0.2">
      <c r="A30" s="8"/>
      <c r="B30" s="24" t="s">
        <v>35</v>
      </c>
      <c r="C30" s="25" t="s">
        <v>19</v>
      </c>
      <c r="D30" s="26">
        <v>1</v>
      </c>
      <c r="E30" s="21">
        <v>20</v>
      </c>
      <c r="F30" s="27">
        <f t="shared" si="0"/>
        <v>20</v>
      </c>
      <c r="G30" s="23" t="s">
        <v>17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4.25" x14ac:dyDescent="0.2">
      <c r="A31" s="8"/>
      <c r="B31" s="24" t="s">
        <v>36</v>
      </c>
      <c r="C31" s="25" t="s">
        <v>19</v>
      </c>
      <c r="D31" s="21">
        <v>2</v>
      </c>
      <c r="E31" s="21">
        <v>10</v>
      </c>
      <c r="F31" s="27">
        <f t="shared" si="0"/>
        <v>20</v>
      </c>
      <c r="G31" s="23" t="s">
        <v>17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4.25" x14ac:dyDescent="0.2">
      <c r="A32" s="8"/>
      <c r="B32" s="24" t="s">
        <v>61</v>
      </c>
      <c r="C32" s="25" t="s">
        <v>19</v>
      </c>
      <c r="D32" s="26">
        <v>1</v>
      </c>
      <c r="E32" s="21">
        <v>35</v>
      </c>
      <c r="F32" s="27">
        <f t="shared" si="0"/>
        <v>35</v>
      </c>
      <c r="G32" s="23" t="s">
        <v>17</v>
      </c>
      <c r="H32" s="8"/>
      <c r="I32" s="8"/>
      <c r="J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x14ac:dyDescent="0.2">
      <c r="A33" s="8"/>
      <c r="B33" s="24" t="s">
        <v>37</v>
      </c>
      <c r="C33" s="25" t="s">
        <v>19</v>
      </c>
      <c r="D33" s="21">
        <v>1</v>
      </c>
      <c r="E33" s="21">
        <v>0</v>
      </c>
      <c r="F33" s="27">
        <f t="shared" si="0"/>
        <v>0</v>
      </c>
      <c r="G33" s="23" t="s">
        <v>17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4.25" x14ac:dyDescent="0.2">
      <c r="A34" s="8"/>
      <c r="B34" s="24" t="s">
        <v>38</v>
      </c>
      <c r="C34" s="25" t="s">
        <v>39</v>
      </c>
      <c r="D34" s="21">
        <v>2</v>
      </c>
      <c r="E34" s="21">
        <v>16.54</v>
      </c>
      <c r="F34" s="27">
        <f t="shared" si="0"/>
        <v>33.08</v>
      </c>
      <c r="G34" s="23" t="s">
        <v>17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>
        <f>220*0.04</f>
        <v>8.8000000000000007</v>
      </c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x14ac:dyDescent="0.2">
      <c r="B35" s="24" t="s">
        <v>40</v>
      </c>
      <c r="C35" s="25" t="s">
        <v>19</v>
      </c>
      <c r="D35" s="26">
        <v>1</v>
      </c>
      <c r="E35" s="21">
        <v>37</v>
      </c>
      <c r="F35" s="27">
        <f t="shared" si="0"/>
        <v>37</v>
      </c>
      <c r="G35" s="23" t="s">
        <v>17</v>
      </c>
      <c r="H35" s="8"/>
      <c r="I35" s="8"/>
      <c r="J35" s="8"/>
      <c r="K35" s="8"/>
      <c r="L35" s="8"/>
      <c r="M35" s="3"/>
      <c r="N35" s="4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/>
      <c r="AO35" s="3"/>
      <c r="AP35" s="3"/>
      <c r="AQ35" s="3"/>
      <c r="AR35" s="3"/>
      <c r="AS35" s="3"/>
      <c r="AT35" s="3"/>
      <c r="AU35" s="3"/>
    </row>
    <row r="36" spans="1:47" ht="14.25" customHeight="1" x14ac:dyDescent="0.2">
      <c r="A36" s="8"/>
      <c r="B36" s="24" t="s">
        <v>41</v>
      </c>
      <c r="C36" s="25" t="s">
        <v>42</v>
      </c>
      <c r="D36" s="27">
        <f>+(SUM(F11:F35)/2)</f>
        <v>539.89</v>
      </c>
      <c r="E36" s="32">
        <v>7.4999999999999997E-2</v>
      </c>
      <c r="F36" s="27">
        <f t="shared" si="0"/>
        <v>40.491749999999996</v>
      </c>
      <c r="G36" s="23" t="s">
        <v>17</v>
      </c>
      <c r="H36" s="8"/>
      <c r="I36" s="8"/>
      <c r="J36" s="8"/>
      <c r="K36" s="22"/>
      <c r="M36" s="3"/>
      <c r="N36" s="3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s">
        <v>0</v>
      </c>
      <c r="AO36" s="3"/>
      <c r="AP36" s="3"/>
      <c r="AQ36" s="3"/>
      <c r="AR36" s="3"/>
      <c r="AS36" s="3"/>
      <c r="AT36" s="3"/>
      <c r="AU36" s="3"/>
    </row>
    <row r="37" spans="1:47" ht="8.25" customHeight="1" x14ac:dyDescent="0.2">
      <c r="A37" s="8"/>
      <c r="B37" s="16"/>
      <c r="C37" s="10"/>
      <c r="D37" s="33"/>
      <c r="E37" s="22" t="s">
        <v>43</v>
      </c>
      <c r="F37" s="27"/>
      <c r="G37" s="23"/>
      <c r="H37" s="8"/>
      <c r="I37" s="8"/>
      <c r="J37" s="8"/>
      <c r="K37" s="8"/>
      <c r="L37" s="8"/>
      <c r="M37" s="3"/>
      <c r="N37" s="4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5" x14ac:dyDescent="0.25">
      <c r="A38" s="1" t="s">
        <v>44</v>
      </c>
      <c r="B38" s="8"/>
      <c r="C38" s="8"/>
      <c r="D38" s="22"/>
      <c r="E38" s="22"/>
      <c r="F38" s="34">
        <f>SUM(F11:F36)</f>
        <v>1120.2717499999999</v>
      </c>
      <c r="G38" s="23" t="s">
        <v>17</v>
      </c>
      <c r="H38" s="8"/>
      <c r="I38" s="22"/>
      <c r="J38" s="22"/>
      <c r="K38" s="8"/>
      <c r="L38" s="8"/>
      <c r="M38" s="3"/>
      <c r="N38" s="20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O38" s="3"/>
      <c r="AP38" s="3"/>
      <c r="AQ38" s="3"/>
      <c r="AR38" s="3"/>
      <c r="AS38" s="3"/>
      <c r="AT38" s="3"/>
      <c r="AU38" s="3"/>
    </row>
    <row r="39" spans="1:47" ht="14.25" customHeight="1" x14ac:dyDescent="0.2">
      <c r="A39" s="8"/>
      <c r="B39" s="81"/>
      <c r="C39" s="8"/>
      <c r="E39" s="3"/>
      <c r="F39" s="36"/>
      <c r="G39" s="8"/>
      <c r="H39" s="8"/>
      <c r="I39" s="8"/>
      <c r="J39" s="8"/>
      <c r="K39" s="8"/>
      <c r="L39" s="8"/>
      <c r="M39" s="3"/>
      <c r="N39" s="4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5" x14ac:dyDescent="0.25">
      <c r="A40" s="1" t="s">
        <v>45</v>
      </c>
      <c r="B40" s="8"/>
      <c r="C40" s="8"/>
      <c r="D40" s="22"/>
      <c r="E40" s="22"/>
      <c r="F40" s="27"/>
      <c r="G40" s="8"/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4.25" x14ac:dyDescent="0.2">
      <c r="A41" s="8"/>
      <c r="B41" s="24" t="s">
        <v>40</v>
      </c>
      <c r="C41" s="25" t="s">
        <v>19</v>
      </c>
      <c r="D41" s="21">
        <v>1</v>
      </c>
      <c r="E41" s="21">
        <v>52</v>
      </c>
      <c r="F41" s="27">
        <f>+E41*D41</f>
        <v>52</v>
      </c>
      <c r="G41" s="23" t="s">
        <v>17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s">
        <v>0</v>
      </c>
      <c r="AO41" s="3"/>
      <c r="AP41" s="3"/>
      <c r="AQ41" s="3"/>
      <c r="AR41" s="3"/>
      <c r="AS41" s="3"/>
      <c r="AT41" s="3"/>
      <c r="AU41" s="3"/>
    </row>
    <row r="42" spans="1:47" ht="14.25" x14ac:dyDescent="0.2">
      <c r="A42" s="8"/>
      <c r="B42" s="24" t="s">
        <v>51</v>
      </c>
      <c r="C42" s="25" t="s">
        <v>19</v>
      </c>
      <c r="D42" s="21">
        <v>1</v>
      </c>
      <c r="E42" s="21">
        <v>130</v>
      </c>
      <c r="F42" s="27">
        <f>+E42*D42</f>
        <v>130</v>
      </c>
      <c r="G42" s="23" t="s">
        <v>17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4.25" x14ac:dyDescent="0.2">
      <c r="A43" s="8"/>
      <c r="B43" s="24" t="s">
        <v>46</v>
      </c>
      <c r="C43" s="25" t="s">
        <v>19</v>
      </c>
      <c r="D43" s="21">
        <v>1</v>
      </c>
      <c r="E43" s="21">
        <v>0</v>
      </c>
      <c r="F43" s="27">
        <f>E43*D43</f>
        <v>0</v>
      </c>
      <c r="G43" s="23" t="s">
        <v>17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/>
      <c r="AO43" s="3"/>
      <c r="AP43" s="3"/>
      <c r="AQ43" s="3"/>
      <c r="AR43" s="3"/>
      <c r="AS43" s="3"/>
      <c r="AT43" s="3"/>
      <c r="AU43" s="3"/>
    </row>
    <row r="44" spans="1:47" ht="14.25" x14ac:dyDescent="0.2">
      <c r="A44" s="8"/>
      <c r="B44" s="24" t="s">
        <v>47</v>
      </c>
      <c r="C44" s="25" t="s">
        <v>42</v>
      </c>
      <c r="D44" s="21">
        <f>+F38</f>
        <v>1120.2717499999999</v>
      </c>
      <c r="E44" s="21">
        <v>0.08</v>
      </c>
      <c r="F44" s="27">
        <f>E44*D44</f>
        <v>89.621739999999988</v>
      </c>
      <c r="G44" s="23" t="s">
        <v>17</v>
      </c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8.25" customHeight="1" x14ac:dyDescent="0.2">
      <c r="A45" s="8"/>
      <c r="B45" s="8"/>
      <c r="C45" s="3"/>
      <c r="D45" s="22"/>
      <c r="E45" s="22"/>
      <c r="F45" s="27"/>
      <c r="G45" s="37"/>
      <c r="H45" s="8"/>
      <c r="I45" s="8"/>
      <c r="J45" s="8"/>
      <c r="K45" s="8"/>
      <c r="L45" s="8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5" t="s">
        <v>0</v>
      </c>
      <c r="AO45" s="3"/>
      <c r="AP45" s="3"/>
      <c r="AQ45" s="3"/>
      <c r="AR45" s="3"/>
      <c r="AS45" s="3"/>
      <c r="AT45" s="3"/>
      <c r="AU45" s="3"/>
    </row>
    <row r="46" spans="1:47" ht="15" x14ac:dyDescent="0.25">
      <c r="A46" s="1" t="s">
        <v>48</v>
      </c>
      <c r="B46" s="8"/>
      <c r="C46" s="3"/>
      <c r="D46" s="22"/>
      <c r="E46" s="22"/>
      <c r="F46" s="34">
        <f>SUM(F41:F44)</f>
        <v>271.62173999999999</v>
      </c>
      <c r="G46" s="23" t="s">
        <v>17</v>
      </c>
      <c r="H46" s="8"/>
      <c r="I46" s="22"/>
      <c r="J46" s="22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5" x14ac:dyDescent="0.25">
      <c r="A47" s="1"/>
      <c r="B47" s="35"/>
      <c r="C47" s="3"/>
      <c r="E47" s="22"/>
      <c r="F47" s="27"/>
      <c r="G47" s="23"/>
      <c r="H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x14ac:dyDescent="0.2">
      <c r="A48" s="8"/>
      <c r="B48" s="8"/>
      <c r="C48" s="8"/>
      <c r="D48" s="22"/>
      <c r="E48" s="22"/>
      <c r="F48" s="27"/>
      <c r="G48" s="8"/>
      <c r="H48" s="8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5">
      <c r="A49" s="38" t="s">
        <v>49</v>
      </c>
      <c r="B49" s="39"/>
      <c r="C49" s="39"/>
      <c r="D49" s="40"/>
      <c r="E49" s="40"/>
      <c r="F49" s="41">
        <f>F38+F46</f>
        <v>1391.8934899999999</v>
      </c>
      <c r="G49" s="23" t="s">
        <v>17</v>
      </c>
      <c r="H49" s="8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O49" s="3"/>
      <c r="AP49" s="3"/>
      <c r="AQ49" s="3"/>
      <c r="AR49" s="3"/>
      <c r="AS49" s="3"/>
      <c r="AT49" s="3"/>
      <c r="AU49" s="3"/>
    </row>
    <row r="50" spans="1:47" ht="14.25" customHeight="1" x14ac:dyDescent="0.2">
      <c r="B50" s="81"/>
      <c r="C50" s="42"/>
      <c r="E50" s="3"/>
      <c r="F50" s="43"/>
      <c r="G50" s="4"/>
      <c r="I50" s="8"/>
      <c r="J50" s="8"/>
      <c r="K50" s="8"/>
      <c r="L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5" t="s">
        <v>0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5" x14ac:dyDescent="0.25">
      <c r="B51" s="1"/>
      <c r="C51" s="12"/>
      <c r="D51" s="12"/>
      <c r="E51" s="8"/>
      <c r="F51" s="8"/>
      <c r="G51" s="8"/>
      <c r="I51" s="8"/>
      <c r="J51" s="8"/>
      <c r="K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x14ac:dyDescent="0.2">
      <c r="B52" s="6" t="s">
        <v>57</v>
      </c>
      <c r="C52" s="8"/>
      <c r="D52" s="8"/>
      <c r="E52" s="8"/>
      <c r="F52" s="8"/>
      <c r="G52" s="4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">
      <c r="B53" s="6" t="s">
        <v>55</v>
      </c>
      <c r="D53" s="3"/>
      <c r="E53" s="3"/>
      <c r="F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">
      <c r="B54" s="48"/>
      <c r="C54" s="49" t="s">
        <v>54</v>
      </c>
      <c r="D54" s="50"/>
      <c r="E54" s="51"/>
      <c r="F54" s="50"/>
      <c r="G54" s="5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4.25" customHeight="1" x14ac:dyDescent="0.2">
      <c r="B55" s="53" t="s">
        <v>53</v>
      </c>
      <c r="C55" s="54">
        <f>+D55-0.25</f>
        <v>5.5</v>
      </c>
      <c r="D55" s="55">
        <f>+E55-0.25</f>
        <v>5.75</v>
      </c>
      <c r="E55" s="55">
        <v>6</v>
      </c>
      <c r="F55" s="55">
        <f>+E55+0.25</f>
        <v>6.25</v>
      </c>
      <c r="G55" s="56">
        <f>+F55+0.25</f>
        <v>6.5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">
      <c r="B56" s="57">
        <v>220</v>
      </c>
      <c r="C56" s="65">
        <f>+(C$55*$B56)-($F$38-$F$28-$F$29)-($B56*($E$28+$E$29))</f>
        <v>110.72825000000012</v>
      </c>
      <c r="D56" s="66">
        <f>+(D$55*$B56)-($F$38-$F$28-$F$29)-($B56*($E$28+$E$29))</f>
        <v>165.72825000000012</v>
      </c>
      <c r="E56" s="66">
        <f>+(E$55*$B56)-($F$38-$F$28-$F$29)-($B56*($E$28+$E$29))</f>
        <v>220.72825000000012</v>
      </c>
      <c r="F56" s="66">
        <f>+(F$55*$B56)-($F$38-$F$28-$F$29)-($B56*($E$28+$E$29))</f>
        <v>275.72825000000012</v>
      </c>
      <c r="G56" s="67">
        <f>+(G$55*$B56)-($F$38-$F$28-$F$29)-($B56*($E$28+$E$29))</f>
        <v>330.72825000000012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 t="s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">
      <c r="B57" s="58">
        <v>235</v>
      </c>
      <c r="C57" s="68">
        <f t="shared" ref="C57:G60" si="2">+(C$55*$B57)-($F$38-$F$28-$F$29)-($B57*($E$28+$E$29))</f>
        <v>182.72825000000012</v>
      </c>
      <c r="D57" s="69">
        <f t="shared" si="2"/>
        <v>241.47825000000012</v>
      </c>
      <c r="E57" s="69">
        <f t="shared" si="2"/>
        <v>300.22825000000012</v>
      </c>
      <c r="F57" s="69">
        <f t="shared" si="2"/>
        <v>358.97825000000012</v>
      </c>
      <c r="G57" s="70">
        <f t="shared" si="2"/>
        <v>417.72825000000012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">
      <c r="B58" s="58">
        <v>250</v>
      </c>
      <c r="C58" s="68">
        <f t="shared" si="2"/>
        <v>254.72825000000012</v>
      </c>
      <c r="D58" s="69">
        <f t="shared" si="2"/>
        <v>317.22825000000012</v>
      </c>
      <c r="E58" s="69">
        <f t="shared" si="2"/>
        <v>379.72825000000012</v>
      </c>
      <c r="F58" s="69">
        <f t="shared" si="2"/>
        <v>442.22825000000012</v>
      </c>
      <c r="G58" s="70">
        <f t="shared" si="2"/>
        <v>504.72825000000012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">
      <c r="B59" s="58">
        <v>265</v>
      </c>
      <c r="C59" s="68">
        <f t="shared" si="2"/>
        <v>326.72825000000012</v>
      </c>
      <c r="D59" s="69">
        <f t="shared" si="2"/>
        <v>392.97825000000012</v>
      </c>
      <c r="E59" s="69">
        <f t="shared" si="2"/>
        <v>459.22825000000012</v>
      </c>
      <c r="F59" s="69">
        <f t="shared" si="2"/>
        <v>525.47825000000012</v>
      </c>
      <c r="G59" s="70">
        <f t="shared" si="2"/>
        <v>591.72825000000012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" customHeight="1" x14ac:dyDescent="0.2">
      <c r="B60" s="59">
        <v>280</v>
      </c>
      <c r="C60" s="71">
        <f t="shared" si="2"/>
        <v>398.72825000000012</v>
      </c>
      <c r="D60" s="72">
        <f t="shared" si="2"/>
        <v>468.72825000000012</v>
      </c>
      <c r="E60" s="72">
        <f t="shared" si="2"/>
        <v>538.72825000000012</v>
      </c>
      <c r="F60" s="72">
        <f t="shared" si="2"/>
        <v>608.72825000000012</v>
      </c>
      <c r="G60" s="73">
        <f t="shared" si="2"/>
        <v>678.72825000000012</v>
      </c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 t="s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s="74" customFormat="1" ht="15" customHeight="1" x14ac:dyDescent="0.2">
      <c r="A61" s="74" t="s">
        <v>58</v>
      </c>
      <c r="N61" s="75"/>
      <c r="Z61" s="76" t="s">
        <v>0</v>
      </c>
    </row>
    <row r="62" spans="1:47" s="74" customFormat="1" ht="15" customHeight="1" x14ac:dyDescent="0.2">
      <c r="A62" s="74" t="s">
        <v>63</v>
      </c>
      <c r="N62" s="75"/>
      <c r="Z62" s="76"/>
    </row>
    <row r="63" spans="1:47" ht="15" customHeight="1" x14ac:dyDescent="0.2">
      <c r="A63" s="60" t="s">
        <v>64</v>
      </c>
      <c r="B63" s="45"/>
      <c r="C63" s="45"/>
      <c r="D63" s="35"/>
      <c r="E63" s="3"/>
      <c r="F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2">
      <c r="A64" s="46"/>
      <c r="B64" s="45"/>
      <c r="C64" s="45"/>
      <c r="D64" s="45"/>
      <c r="AR64" s="3"/>
      <c r="AS64" s="3"/>
      <c r="AT64" s="3"/>
      <c r="AU64" s="3"/>
    </row>
    <row r="65" spans="1:47" ht="12.95" customHeight="1" x14ac:dyDescent="0.2">
      <c r="A65" s="47"/>
      <c r="B65" s="45"/>
      <c r="C65" s="45"/>
      <c r="D65" s="82" t="s">
        <v>68</v>
      </c>
      <c r="E65" s="82"/>
      <c r="F65" s="82"/>
      <c r="G65" s="82"/>
    </row>
    <row r="66" spans="1:47" x14ac:dyDescent="0.2">
      <c r="A66" s="47"/>
      <c r="B66" s="45"/>
      <c r="C66" s="45"/>
      <c r="D66" s="82"/>
      <c r="E66" s="82"/>
      <c r="F66" s="82"/>
      <c r="G66" s="82"/>
    </row>
    <row r="67" spans="1:47" x14ac:dyDescent="0.2">
      <c r="A67" s="47"/>
      <c r="B67" s="45"/>
      <c r="C67" s="45"/>
      <c r="D67" s="82"/>
      <c r="E67" s="82"/>
      <c r="F67" s="82"/>
      <c r="G67" s="82"/>
    </row>
    <row r="68" spans="1:47" x14ac:dyDescent="0.2">
      <c r="A68" s="46"/>
      <c r="B68" s="45"/>
      <c r="C68" s="45"/>
      <c r="D68" s="82"/>
      <c r="E68" s="82"/>
      <c r="F68" s="82"/>
      <c r="G68" s="82"/>
    </row>
    <row r="69" spans="1:47" x14ac:dyDescent="0.2">
      <c r="A69" s="46"/>
      <c r="B69" s="45"/>
      <c r="C69" s="45"/>
      <c r="D69" s="45"/>
    </row>
    <row r="77" spans="1:47" ht="14.25" x14ac:dyDescent="0.2">
      <c r="A77" s="8"/>
    </row>
    <row r="78" spans="1:47" ht="14.25" x14ac:dyDescent="0.2">
      <c r="A78" s="8"/>
      <c r="AR78" s="3"/>
      <c r="AS78" s="3"/>
      <c r="AT78" s="3"/>
      <c r="AU78" s="3"/>
    </row>
    <row r="79" spans="1:47" x14ac:dyDescent="0.2">
      <c r="AR79" s="3"/>
      <c r="AS79" s="3"/>
      <c r="AT79" s="3"/>
      <c r="AU79" s="3"/>
    </row>
    <row r="80" spans="1:47" x14ac:dyDescent="0.2">
      <c r="AR80" s="3"/>
      <c r="AS80" s="3"/>
      <c r="AT80" s="3"/>
      <c r="AU80" s="3"/>
    </row>
    <row r="81" spans="1:47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">
      <c r="A83" s="4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">
      <c r="A84" s="4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">
      <c r="A85" s="4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">
      <c r="A86" s="4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">
      <c r="A92" s="4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1:47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</sheetData>
  <sheetProtection sheet="1" objects="1" scenarios="1"/>
  <mergeCells count="1">
    <mergeCell ref="D65:G68"/>
  </mergeCells>
  <phoneticPr fontId="19" type="noConversion"/>
  <printOptions horizontalCentered="1"/>
  <pageMargins left="0.01" right="0" top="0" bottom="0" header="0.27" footer="0.27"/>
  <pageSetup scale="83" orientation="portrait" r:id="rId1"/>
  <headerFooter alignWithMargins="0"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6:I18"/>
  <sheetViews>
    <sheetView workbookViewId="0">
      <selection activeCell="D5" sqref="D5:K25"/>
    </sheetView>
  </sheetViews>
  <sheetFormatPr defaultColWidth="8.85546875" defaultRowHeight="12.75" x14ac:dyDescent="0.2"/>
  <cols>
    <col min="1" max="16384" width="8.85546875" style="78"/>
  </cols>
  <sheetData>
    <row r="6" spans="9:9" x14ac:dyDescent="0.2">
      <c r="I6" s="79"/>
    </row>
    <row r="7" spans="9:9" x14ac:dyDescent="0.2">
      <c r="I7" s="79"/>
    </row>
    <row r="8" spans="9:9" x14ac:dyDescent="0.2">
      <c r="I8" s="79"/>
    </row>
    <row r="9" spans="9:9" x14ac:dyDescent="0.2">
      <c r="I9" s="79"/>
    </row>
    <row r="10" spans="9:9" x14ac:dyDescent="0.2">
      <c r="I10" s="79"/>
    </row>
    <row r="11" spans="9:9" x14ac:dyDescent="0.2">
      <c r="I11" s="79"/>
    </row>
    <row r="12" spans="9:9" x14ac:dyDescent="0.2">
      <c r="I12" s="79"/>
    </row>
    <row r="13" spans="9:9" x14ac:dyDescent="0.2">
      <c r="I13" s="79"/>
    </row>
    <row r="14" spans="9:9" x14ac:dyDescent="0.2">
      <c r="I14" s="79"/>
    </row>
    <row r="15" spans="9:9" x14ac:dyDescent="0.2">
      <c r="I15" s="79"/>
    </row>
    <row r="16" spans="9:9" x14ac:dyDescent="0.2">
      <c r="I16" s="79"/>
    </row>
    <row r="18" spans="9:9" x14ac:dyDescent="0.2">
      <c r="I18" s="79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6:I16"/>
  <sheetViews>
    <sheetView workbookViewId="0">
      <selection activeCell="D6" sqref="D6:J22"/>
    </sheetView>
  </sheetViews>
  <sheetFormatPr defaultColWidth="8.85546875" defaultRowHeight="12.75" x14ac:dyDescent="0.2"/>
  <sheetData>
    <row r="6" spans="9:9" x14ac:dyDescent="0.2">
      <c r="I6" s="77"/>
    </row>
    <row r="7" spans="9:9" x14ac:dyDescent="0.2">
      <c r="I7" s="77"/>
    </row>
    <row r="8" spans="9:9" x14ac:dyDescent="0.2">
      <c r="I8" s="77"/>
    </row>
    <row r="9" spans="9:9" x14ac:dyDescent="0.2">
      <c r="I9" s="77"/>
    </row>
    <row r="10" spans="9:9" x14ac:dyDescent="0.2">
      <c r="I10" s="77"/>
    </row>
    <row r="11" spans="9:9" x14ac:dyDescent="0.2">
      <c r="I11" s="77"/>
    </row>
    <row r="12" spans="9:9" x14ac:dyDescent="0.2">
      <c r="I12" s="77"/>
    </row>
    <row r="13" spans="9:9" x14ac:dyDescent="0.2">
      <c r="I13" s="77"/>
    </row>
    <row r="14" spans="9:9" x14ac:dyDescent="0.2">
      <c r="I14" s="77"/>
    </row>
    <row r="15" spans="9:9" x14ac:dyDescent="0.2">
      <c r="I15" s="77"/>
    </row>
    <row r="16" spans="9:9" x14ac:dyDescent="0.2">
      <c r="I16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IRRCornReduced2023</vt:lpstr>
      <vt:lpstr>Sheet1 (2)</vt:lpstr>
      <vt:lpstr>Sheet1</vt:lpstr>
      <vt:lpstr>IRRCornReduced2023!Print_Area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2023-03-27T14:10:43Z</cp:lastPrinted>
  <dcterms:created xsi:type="dcterms:W3CDTF">2010-03-12T14:26:32Z</dcterms:created>
  <dcterms:modified xsi:type="dcterms:W3CDTF">2023-03-31T19:35:26Z</dcterms:modified>
</cp:coreProperties>
</file>