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xtcomm/library/Pubs-Products/ANR/ANR-2852 Entrprise Budgets/Fruit Budgets 2022/"/>
    </mc:Choice>
  </mc:AlternateContent>
  <xr:revisionPtr revIDLastSave="0" documentId="13_ncr:1_{8CF8355D-C67B-FF4A-B7F7-3A3655A0CAEA}" xr6:coauthVersionLast="47" xr6:coauthVersionMax="47" xr10:uidLastSave="{00000000-0000-0000-0000-000000000000}"/>
  <bookViews>
    <workbookView xWindow="17940" yWindow="4160" windowWidth="24640" windowHeight="20000" activeTab="2" xr2:uid="{15980D91-7B27-4625-8488-65DE8C1F4E5E}"/>
  </bookViews>
  <sheets>
    <sheet name="YEAR 1" sheetId="1" r:id="rId1"/>
    <sheet name="YEAR 2" sheetId="2" r:id="rId2"/>
    <sheet name="YEAR 3" sheetId="3" r:id="rId3"/>
  </sheets>
  <definedNames>
    <definedName name="_xlnm.Print_Area" localSheetId="0">'YEAR 1'!$A$1:$H$61</definedName>
    <definedName name="_xlnm.Print_Area" localSheetId="1">'YEAR 2'!$A$1:$H$53</definedName>
    <definedName name="_xlnm.Print_Area" localSheetId="2">'YEAR 3'!$A$1:$H$55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46" i="3"/>
  <c r="F46" i="2"/>
  <c r="D43" i="3"/>
  <c r="D43" i="2"/>
  <c r="F42" i="3"/>
  <c r="F28" i="2"/>
  <c r="F10" i="3"/>
  <c r="F10" i="2"/>
  <c r="F13" i="3"/>
  <c r="F40" i="3" l="1"/>
  <c r="F40" i="2"/>
  <c r="F48" i="1"/>
  <c r="E42" i="2"/>
  <c r="F42" i="2" s="1"/>
  <c r="E41" i="2"/>
  <c r="F41" i="2" s="1"/>
  <c r="F15" i="3"/>
  <c r="F16" i="3"/>
  <c r="F17" i="3"/>
  <c r="F18" i="3"/>
  <c r="F19" i="3"/>
  <c r="F20" i="3"/>
  <c r="F23" i="3"/>
  <c r="F24" i="3"/>
  <c r="F25" i="3"/>
  <c r="F28" i="3"/>
  <c r="F29" i="3"/>
  <c r="F31" i="3"/>
  <c r="F32" i="3"/>
  <c r="F33" i="3"/>
  <c r="F36" i="3"/>
  <c r="F37" i="3"/>
  <c r="F41" i="3"/>
  <c r="F36" i="2"/>
  <c r="F37" i="2"/>
  <c r="F13" i="2"/>
  <c r="F15" i="2"/>
  <c r="F16" i="2"/>
  <c r="F17" i="2"/>
  <c r="F18" i="2"/>
  <c r="F19" i="2"/>
  <c r="F20" i="2"/>
  <c r="F23" i="2"/>
  <c r="F24" i="2"/>
  <c r="F25" i="2"/>
  <c r="F29" i="2"/>
  <c r="F31" i="2"/>
  <c r="F32" i="2"/>
  <c r="F33" i="2"/>
  <c r="E40" i="1"/>
  <c r="F40" i="1" s="1"/>
  <c r="F27" i="1"/>
  <c r="F28" i="1"/>
  <c r="F29" i="1"/>
  <c r="F32" i="1"/>
  <c r="F33" i="1"/>
  <c r="F34" i="1"/>
  <c r="F35" i="1"/>
  <c r="F36" i="1"/>
  <c r="F37" i="1"/>
  <c r="F41" i="1"/>
  <c r="F43" i="1"/>
  <c r="F44" i="1"/>
  <c r="F45" i="1"/>
  <c r="F50" i="1"/>
  <c r="F49" i="1"/>
  <c r="F26" i="1"/>
  <c r="F23" i="1"/>
  <c r="F22" i="1"/>
  <c r="F12" i="1"/>
  <c r="F16" i="1"/>
  <c r="F17" i="1"/>
  <c r="F18" i="1"/>
  <c r="F19" i="1"/>
  <c r="F15" i="1"/>
  <c r="F11" i="1"/>
  <c r="F14" i="1"/>
  <c r="D51" i="1" l="1"/>
  <c r="F51" i="1" s="1"/>
  <c r="F54" i="1" s="1"/>
  <c r="F48" i="3" s="1"/>
  <c r="F43" i="3"/>
  <c r="F43" i="2"/>
</calcChain>
</file>

<file path=xl/sharedStrings.xml><?xml version="1.0" encoding="utf-8"?>
<sst xmlns="http://schemas.openxmlformats.org/spreadsheetml/2006/main" count="240" uniqueCount="90">
  <si>
    <t>Enterprise Planning Budget Summary</t>
  </si>
  <si>
    <t>Note: To customize this budget, you can change the numbers in blue</t>
  </si>
  <si>
    <t>BLACKBERRY</t>
  </si>
  <si>
    <t>IRRIGATED</t>
  </si>
  <si>
    <t>ESTIMATED COSTS PER ACRE:</t>
  </si>
  <si>
    <t>YEAR 1</t>
  </si>
  <si>
    <t>YEAR 2</t>
  </si>
  <si>
    <t>UNIT</t>
  </si>
  <si>
    <t>QUANTITY</t>
  </si>
  <si>
    <t>COST PER UNIT</t>
  </si>
  <si>
    <t>TOTAL PER ACRE</t>
  </si>
  <si>
    <t>YOUR FARM</t>
  </si>
  <si>
    <t>SOIL TEST</t>
  </si>
  <si>
    <t>HERBICIDE</t>
  </si>
  <si>
    <t>FUNGICIDE</t>
  </si>
  <si>
    <t>INSECTICIDE</t>
  </si>
  <si>
    <t>PLANTING:</t>
  </si>
  <si>
    <t>PLANTS</t>
  </si>
  <si>
    <t>IRRIGATION:</t>
  </si>
  <si>
    <t>IRR. SUPPLIES</t>
  </si>
  <si>
    <t>IRR. LABOR</t>
  </si>
  <si>
    <t>PLANTING LABOR</t>
  </si>
  <si>
    <t>WATER</t>
  </si>
  <si>
    <t>HAND LABOR</t>
  </si>
  <si>
    <t>OPERATOR LABOR</t>
  </si>
  <si>
    <t>PRUNING LABOR</t>
  </si>
  <si>
    <t xml:space="preserve">HAND LABOR </t>
  </si>
  <si>
    <t>ROTARY CUTTER</t>
  </si>
  <si>
    <t>MOWING LABOR</t>
  </si>
  <si>
    <t>HOUR</t>
  </si>
  <si>
    <t>ACRE</t>
  </si>
  <si>
    <t>LIME</t>
  </si>
  <si>
    <t>10.10.10</t>
  </si>
  <si>
    <t>AMM. NITRATE(34%)</t>
  </si>
  <si>
    <t>FERTILIZER:</t>
  </si>
  <si>
    <t>TON</t>
  </si>
  <si>
    <t>CWT</t>
  </si>
  <si>
    <t>EACH</t>
  </si>
  <si>
    <t>GAL</t>
  </si>
  <si>
    <t xml:space="preserve">MOWING: </t>
  </si>
  <si>
    <t>INTEREST ON OP. CAPITAL</t>
  </si>
  <si>
    <t>DOLLARS</t>
  </si>
  <si>
    <t>FIXED COSTS</t>
  </si>
  <si>
    <t>MACHINERY:</t>
  </si>
  <si>
    <t>T-TRELLIS CONSTRUCTION:</t>
  </si>
  <si>
    <t>8'  WOOD POSTS</t>
  </si>
  <si>
    <t>2"X4"X10' FOR CROSS ARMS</t>
  </si>
  <si>
    <t>IN-LINE STRAINERS</t>
  </si>
  <si>
    <t>ANCHORS</t>
  </si>
  <si>
    <t xml:space="preserve">EACH </t>
  </si>
  <si>
    <t>NEMATICIDE</t>
  </si>
  <si>
    <t>CROWN GALL TREATMENT</t>
  </si>
  <si>
    <t>ROLL</t>
  </si>
  <si>
    <t>DORMANT SPRAY</t>
  </si>
  <si>
    <t>HARVEST:</t>
  </si>
  <si>
    <t>HARVEST LABOR</t>
  </si>
  <si>
    <t>CLAMSHELLS</t>
  </si>
  <si>
    <t>12 ft spacing; 3,630 row ft.</t>
  </si>
  <si>
    <t>REPAIRS &amp; MAINTENANCE</t>
  </si>
  <si>
    <t>DIESEL</t>
  </si>
  <si>
    <t>GAL.</t>
  </si>
  <si>
    <t xml:space="preserve">Reminder: Your costs and returns will vary. The values listed are intended for use in planning. </t>
  </si>
  <si>
    <t>TOTAL ESTIMATED ESTABLISHING YEAR COSTS</t>
  </si>
  <si>
    <t>TOTAL ESTIMATED YEAR 2 COSTS</t>
  </si>
  <si>
    <t>TOTAL ESTIMATED YEAR 3 COSTS</t>
  </si>
  <si>
    <t>ALABAMA 2021</t>
  </si>
  <si>
    <t>TOTAL RECEIPTS</t>
  </si>
  <si>
    <t>BLACKBERRIES</t>
  </si>
  <si>
    <t>LB</t>
  </si>
  <si>
    <t>INITIAL PLANTING</t>
  </si>
  <si>
    <t>INITIAL PRODUCTION- LOW</t>
  </si>
  <si>
    <t>EXPECTED ANNUAL PRODUCTION</t>
  </si>
  <si>
    <t>YEARS 3+</t>
  </si>
  <si>
    <t>TOTAL ESTIMATED COST OVER 3 YEARS</t>
  </si>
  <si>
    <t>Jessie Rowan</t>
  </si>
  <si>
    <t>Regional Extension Agent</t>
  </si>
  <si>
    <t>Farm and Agribusiness Agent</t>
  </si>
  <si>
    <t>Collaboration with Extension Specialists and Farmers</t>
  </si>
  <si>
    <t xml:space="preserve">BLACKBERRY </t>
  </si>
  <si>
    <t>EXPENSES</t>
  </si>
  <si>
    <t>WIRE, #9 GALV. (2000 ft rolls)</t>
  </si>
  <si>
    <t>ROLLS</t>
  </si>
  <si>
    <t>DRIP LINE (1,000ft roll)</t>
  </si>
  <si>
    <t>jab0170@aces.edu</t>
  </si>
  <si>
    <t xml:space="preserve">For more information, contact your county Extension office. Visit www.aces.edu/directory. The Alabama Cooperative Extension System (Alabama A&amp;M University and </t>
  </si>
  <si>
    <t>© 2022 by the Alabama Cooperative Extension System. All rights reserved.</t>
  </si>
  <si>
    <t xml:space="preserve">Auburn University) is an equal opportunity educator and employer. Everyone is welcome! Please let us know if you have accessibility needs. Trade and brand names are </t>
  </si>
  <si>
    <t>given for information purposes only. No guarantee, endorsement, or discrimination among comparable products is intended or implied by the Alabama Cooperative Extension System.</t>
  </si>
  <si>
    <r>
      <rPr>
        <b/>
        <sz val="11"/>
        <color theme="1"/>
        <rFont val="Calibri"/>
        <family val="2"/>
        <scheme val="minor"/>
      </rPr>
      <t>New September 2022</t>
    </r>
    <r>
      <rPr>
        <sz val="11"/>
        <color theme="1"/>
        <rFont val="Calibri"/>
        <family val="2"/>
        <scheme val="minor"/>
      </rPr>
      <t>, ANR-2852</t>
    </r>
  </si>
  <si>
    <t>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</si>
</sst>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6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 applyAlignment="1">
      <alignment horizontal="right" wrapText="1"/>
    </xf>
    <xf numFmtId="0" fontId="4" fillId="0" borderId="0" xfId="0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9" fontId="4" fillId="0" borderId="0" xfId="1" applyFont="1"/>
    <xf numFmtId="0" fontId="1" fillId="0" borderId="1" xfId="0" applyFont="1" applyBorder="1" applyAlignment="1">
      <alignment horizontal="right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wrapText="1"/>
    </xf>
    <xf numFmtId="0" fontId="1" fillId="2" borderId="0" xfId="0" applyFont="1" applyFill="1" applyAlignment="1">
      <alignment horizontal="right"/>
    </xf>
    <xf numFmtId="0" fontId="0" fillId="0" borderId="1" xfId="0" applyBorder="1"/>
    <xf numFmtId="0" fontId="0" fillId="0" borderId="2" xfId="0" applyBorder="1"/>
    <xf numFmtId="44" fontId="0" fillId="0" borderId="0" xfId="2" applyFont="1" applyBorder="1" applyAlignment="1">
      <alignment horizontal="right" wrapText="1"/>
    </xf>
    <xf numFmtId="44" fontId="4" fillId="0" borderId="0" xfId="2" applyFont="1" applyBorder="1" applyAlignment="1">
      <alignment horizontal="right" wrapText="1"/>
    </xf>
    <xf numFmtId="44" fontId="6" fillId="0" borderId="0" xfId="2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3" xfId="0" applyBorder="1"/>
    <xf numFmtId="0" fontId="7" fillId="0" borderId="0" xfId="3"/>
    <xf numFmtId="0" fontId="1" fillId="0" borderId="0" xfId="0" applyFont="1"/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b0170@aces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6E5BE-1341-464F-BA5C-8D5039D9A20B}">
  <sheetPr>
    <pageSetUpPr fitToPage="1"/>
  </sheetPr>
  <dimension ref="A1:H61"/>
  <sheetViews>
    <sheetView zoomScale="70" zoomScaleNormal="70" workbookViewId="0">
      <selection sqref="A1:H61"/>
    </sheetView>
  </sheetViews>
  <sheetFormatPr baseColWidth="10" defaultColWidth="8.83203125" defaultRowHeight="15" x14ac:dyDescent="0.2"/>
  <cols>
    <col min="1" max="1" width="20.6640625" customWidth="1"/>
    <col min="2" max="2" width="31.6640625" customWidth="1"/>
    <col min="3" max="3" width="14.6640625" customWidth="1"/>
    <col min="4" max="4" width="16.6640625" customWidth="1"/>
    <col min="5" max="6" width="16.6640625" style="8" customWidth="1"/>
    <col min="7" max="7" width="16.6640625" customWidth="1"/>
    <col min="8" max="8" width="12.83203125" customWidth="1"/>
    <col min="9" max="9" width="12.1640625" customWidth="1"/>
    <col min="10" max="10" width="13.83203125" bestFit="1" customWidth="1"/>
  </cols>
  <sheetData>
    <row r="1" spans="1:8" x14ac:dyDescent="0.2">
      <c r="A1" t="s">
        <v>0</v>
      </c>
      <c r="F1" s="8" t="s">
        <v>65</v>
      </c>
    </row>
    <row r="2" spans="1:8" x14ac:dyDescent="0.2">
      <c r="F2" s="8" t="s">
        <v>74</v>
      </c>
      <c r="G2" s="31" t="s">
        <v>83</v>
      </c>
    </row>
    <row r="3" spans="1:8" x14ac:dyDescent="0.2">
      <c r="A3" s="2" t="s">
        <v>2</v>
      </c>
      <c r="B3" t="s">
        <v>3</v>
      </c>
      <c r="C3" t="s">
        <v>57</v>
      </c>
      <c r="F3" s="8" t="s">
        <v>75</v>
      </c>
      <c r="G3" s="8"/>
    </row>
    <row r="4" spans="1:8" x14ac:dyDescent="0.2">
      <c r="A4" s="1" t="s">
        <v>1</v>
      </c>
      <c r="F4" s="8" t="s">
        <v>76</v>
      </c>
      <c r="G4" s="8"/>
    </row>
    <row r="5" spans="1:8" x14ac:dyDescent="0.2">
      <c r="A5" t="s">
        <v>61</v>
      </c>
      <c r="F5" s="8" t="s">
        <v>77</v>
      </c>
      <c r="G5" s="8"/>
      <c r="H5" s="8"/>
    </row>
    <row r="7" spans="1:8" x14ac:dyDescent="0.2">
      <c r="A7" s="2" t="s">
        <v>4</v>
      </c>
      <c r="C7" s="2" t="s">
        <v>5</v>
      </c>
      <c r="D7" s="2" t="s">
        <v>69</v>
      </c>
    </row>
    <row r="8" spans="1:8" ht="35" customHeight="1" x14ac:dyDescent="0.2">
      <c r="C8" s="3" t="s">
        <v>7</v>
      </c>
      <c r="D8" s="3" t="s">
        <v>8</v>
      </c>
      <c r="E8" s="9" t="s">
        <v>9</v>
      </c>
      <c r="F8" s="9" t="s">
        <v>10</v>
      </c>
      <c r="G8" s="14" t="s">
        <v>11</v>
      </c>
    </row>
    <row r="9" spans="1:8" x14ac:dyDescent="0.2">
      <c r="A9" s="15"/>
      <c r="D9" s="10"/>
      <c r="E9" s="11"/>
    </row>
    <row r="10" spans="1:8" x14ac:dyDescent="0.2">
      <c r="B10" t="s">
        <v>12</v>
      </c>
      <c r="C10" t="s">
        <v>30</v>
      </c>
      <c r="D10" s="10">
        <v>1</v>
      </c>
      <c r="E10" s="12">
        <v>7</v>
      </c>
      <c r="F10" s="8">
        <f>D10*E10</f>
        <v>7</v>
      </c>
      <c r="G10" s="24"/>
    </row>
    <row r="11" spans="1:8" x14ac:dyDescent="0.2">
      <c r="B11" t="s">
        <v>31</v>
      </c>
      <c r="C11" t="s">
        <v>35</v>
      </c>
      <c r="D11" s="10">
        <v>1</v>
      </c>
      <c r="E11" s="12">
        <v>40</v>
      </c>
      <c r="F11" s="8">
        <f t="shared" ref="F11:F19" si="0">D11*E11</f>
        <v>40</v>
      </c>
      <c r="G11" s="25"/>
    </row>
    <row r="12" spans="1:8" x14ac:dyDescent="0.2">
      <c r="B12" t="s">
        <v>51</v>
      </c>
      <c r="C12" t="s">
        <v>30</v>
      </c>
      <c r="D12" s="10">
        <v>1</v>
      </c>
      <c r="E12" s="12">
        <v>68</v>
      </c>
      <c r="F12" s="8">
        <f>D12*E12</f>
        <v>68</v>
      </c>
      <c r="G12" s="25"/>
    </row>
    <row r="13" spans="1:8" x14ac:dyDescent="0.2">
      <c r="B13" t="s">
        <v>34</v>
      </c>
      <c r="D13" s="10"/>
      <c r="E13" s="12"/>
    </row>
    <row r="14" spans="1:8" x14ac:dyDescent="0.2">
      <c r="B14" s="6" t="s">
        <v>32</v>
      </c>
      <c r="C14" t="s">
        <v>36</v>
      </c>
      <c r="D14" s="10">
        <v>6</v>
      </c>
      <c r="E14" s="12">
        <v>55</v>
      </c>
      <c r="F14" s="8">
        <f t="shared" si="0"/>
        <v>330</v>
      </c>
      <c r="G14" s="24"/>
    </row>
    <row r="15" spans="1:8" x14ac:dyDescent="0.2">
      <c r="B15" s="6" t="s">
        <v>33</v>
      </c>
      <c r="C15" t="s">
        <v>36</v>
      </c>
      <c r="D15" s="10">
        <v>11</v>
      </c>
      <c r="E15" s="12">
        <v>65</v>
      </c>
      <c r="F15" s="8">
        <f t="shared" si="0"/>
        <v>715</v>
      </c>
      <c r="G15" s="24"/>
    </row>
    <row r="16" spans="1:8" x14ac:dyDescent="0.2">
      <c r="B16" t="s">
        <v>13</v>
      </c>
      <c r="C16" t="s">
        <v>30</v>
      </c>
      <c r="D16" s="10">
        <v>1</v>
      </c>
      <c r="E16" s="12">
        <v>74</v>
      </c>
      <c r="F16" s="8">
        <f t="shared" si="0"/>
        <v>74</v>
      </c>
      <c r="G16" s="25"/>
    </row>
    <row r="17" spans="2:8" x14ac:dyDescent="0.2">
      <c r="B17" t="s">
        <v>14</v>
      </c>
      <c r="C17" t="s">
        <v>30</v>
      </c>
      <c r="D17" s="10">
        <v>1</v>
      </c>
      <c r="E17" s="12">
        <v>304.2</v>
      </c>
      <c r="F17" s="8">
        <f t="shared" si="0"/>
        <v>304.2</v>
      </c>
      <c r="G17" s="25"/>
    </row>
    <row r="18" spans="2:8" x14ac:dyDescent="0.2">
      <c r="B18" t="s">
        <v>15</v>
      </c>
      <c r="C18" t="s">
        <v>30</v>
      </c>
      <c r="D18" s="10">
        <v>1</v>
      </c>
      <c r="E18" s="12">
        <v>11.2</v>
      </c>
      <c r="F18" s="8">
        <f t="shared" si="0"/>
        <v>11.2</v>
      </c>
      <c r="G18" s="25"/>
    </row>
    <row r="19" spans="2:8" x14ac:dyDescent="0.2">
      <c r="B19" t="s">
        <v>50</v>
      </c>
      <c r="C19" t="s">
        <v>30</v>
      </c>
      <c r="D19" s="10">
        <v>0</v>
      </c>
      <c r="E19" s="12">
        <v>0</v>
      </c>
      <c r="F19" s="8">
        <f t="shared" si="0"/>
        <v>0</v>
      </c>
      <c r="G19" s="25"/>
      <c r="H19" s="8"/>
    </row>
    <row r="20" spans="2:8" ht="14.25" customHeight="1" x14ac:dyDescent="0.2">
      <c r="D20" s="10"/>
      <c r="E20" s="12"/>
    </row>
    <row r="21" spans="2:8" x14ac:dyDescent="0.2">
      <c r="B21" t="s">
        <v>16</v>
      </c>
      <c r="D21" s="10"/>
      <c r="E21" s="12"/>
    </row>
    <row r="22" spans="2:8" x14ac:dyDescent="0.2">
      <c r="B22" s="6" t="s">
        <v>17</v>
      </c>
      <c r="C22" t="s">
        <v>37</v>
      </c>
      <c r="D22" s="10">
        <v>1200</v>
      </c>
      <c r="E22" s="12">
        <v>3.35</v>
      </c>
      <c r="F22" s="8">
        <f>D22*E22</f>
        <v>4020</v>
      </c>
      <c r="G22" s="24"/>
    </row>
    <row r="23" spans="2:8" x14ac:dyDescent="0.2">
      <c r="B23" s="6" t="s">
        <v>21</v>
      </c>
      <c r="C23" t="s">
        <v>29</v>
      </c>
      <c r="D23" s="10">
        <v>5</v>
      </c>
      <c r="E23" s="12">
        <v>15</v>
      </c>
      <c r="F23" s="8">
        <f>D23*E23</f>
        <v>75</v>
      </c>
      <c r="G23" s="25"/>
      <c r="H23" s="8"/>
    </row>
    <row r="24" spans="2:8" x14ac:dyDescent="0.2">
      <c r="B24" s="6"/>
      <c r="D24" s="10"/>
      <c r="E24" s="12"/>
    </row>
    <row r="25" spans="2:8" x14ac:dyDescent="0.2">
      <c r="B25" t="s">
        <v>18</v>
      </c>
      <c r="D25" s="10"/>
      <c r="E25" s="12"/>
    </row>
    <row r="26" spans="2:8" x14ac:dyDescent="0.2">
      <c r="B26" s="6" t="s">
        <v>82</v>
      </c>
      <c r="C26" t="s">
        <v>52</v>
      </c>
      <c r="D26" s="10">
        <v>4</v>
      </c>
      <c r="E26" s="12">
        <v>92</v>
      </c>
      <c r="F26" s="8">
        <f t="shared" ref="F26:F51" si="1">D26*E26</f>
        <v>368</v>
      </c>
      <c r="G26" s="24"/>
      <c r="H26" s="8"/>
    </row>
    <row r="27" spans="2:8" x14ac:dyDescent="0.2">
      <c r="B27" s="6" t="s">
        <v>19</v>
      </c>
      <c r="C27" t="s">
        <v>30</v>
      </c>
      <c r="D27" s="10">
        <v>1</v>
      </c>
      <c r="E27" s="12">
        <v>245</v>
      </c>
      <c r="F27" s="8">
        <f t="shared" si="1"/>
        <v>245</v>
      </c>
      <c r="G27" s="25"/>
    </row>
    <row r="28" spans="2:8" x14ac:dyDescent="0.2">
      <c r="B28" s="6" t="s">
        <v>20</v>
      </c>
      <c r="C28" t="s">
        <v>29</v>
      </c>
      <c r="D28" s="10">
        <v>91</v>
      </c>
      <c r="E28" s="12">
        <v>15</v>
      </c>
      <c r="F28" s="8">
        <f t="shared" si="1"/>
        <v>1365</v>
      </c>
      <c r="G28" s="25"/>
    </row>
    <row r="29" spans="2:8" x14ac:dyDescent="0.2">
      <c r="B29" s="6" t="s">
        <v>22</v>
      </c>
      <c r="C29" t="s">
        <v>38</v>
      </c>
      <c r="D29" s="10">
        <v>600</v>
      </c>
      <c r="E29" s="12">
        <v>0</v>
      </c>
      <c r="F29" s="8">
        <f t="shared" si="1"/>
        <v>0</v>
      </c>
      <c r="G29" s="25"/>
    </row>
    <row r="30" spans="2:8" x14ac:dyDescent="0.2">
      <c r="B30" s="6"/>
      <c r="D30" s="10"/>
      <c r="E30" s="12"/>
    </row>
    <row r="31" spans="2:8" x14ac:dyDescent="0.2">
      <c r="B31" s="7" t="s">
        <v>44</v>
      </c>
      <c r="D31" s="10"/>
      <c r="E31" s="12"/>
    </row>
    <row r="32" spans="2:8" x14ac:dyDescent="0.2">
      <c r="B32" s="6" t="s">
        <v>23</v>
      </c>
      <c r="C32" t="s">
        <v>29</v>
      </c>
      <c r="D32" s="10">
        <v>20</v>
      </c>
      <c r="E32" s="12">
        <v>15</v>
      </c>
      <c r="F32" s="8">
        <f t="shared" si="1"/>
        <v>300</v>
      </c>
      <c r="G32" s="24"/>
      <c r="H32" s="8"/>
    </row>
    <row r="33" spans="2:8" x14ac:dyDescent="0.2">
      <c r="B33" s="6" t="s">
        <v>45</v>
      </c>
      <c r="C33" t="s">
        <v>49</v>
      </c>
      <c r="D33" s="10">
        <v>200</v>
      </c>
      <c r="E33" s="12">
        <v>9.5</v>
      </c>
      <c r="F33" s="8">
        <f t="shared" si="1"/>
        <v>1900</v>
      </c>
      <c r="G33" s="25"/>
    </row>
    <row r="34" spans="2:8" x14ac:dyDescent="0.2">
      <c r="B34" s="6" t="s">
        <v>46</v>
      </c>
      <c r="C34" t="s">
        <v>49</v>
      </c>
      <c r="D34" s="10">
        <v>100</v>
      </c>
      <c r="E34" s="12">
        <v>7</v>
      </c>
      <c r="F34" s="8">
        <f t="shared" si="1"/>
        <v>700</v>
      </c>
      <c r="G34" s="24"/>
    </row>
    <row r="35" spans="2:8" x14ac:dyDescent="0.2">
      <c r="B35" s="6" t="s">
        <v>80</v>
      </c>
      <c r="C35" t="s">
        <v>81</v>
      </c>
      <c r="D35" s="10">
        <v>8</v>
      </c>
      <c r="E35" s="12">
        <v>175</v>
      </c>
      <c r="F35" s="8">
        <f t="shared" si="1"/>
        <v>1400</v>
      </c>
      <c r="G35" s="25"/>
    </row>
    <row r="36" spans="2:8" x14ac:dyDescent="0.2">
      <c r="B36" s="6" t="s">
        <v>47</v>
      </c>
      <c r="C36" t="s">
        <v>30</v>
      </c>
      <c r="D36" s="10">
        <v>160</v>
      </c>
      <c r="E36" s="12">
        <v>1.3</v>
      </c>
      <c r="F36" s="8">
        <f t="shared" si="1"/>
        <v>208</v>
      </c>
      <c r="G36" s="25"/>
    </row>
    <row r="37" spans="2:8" x14ac:dyDescent="0.2">
      <c r="B37" s="6" t="s">
        <v>48</v>
      </c>
      <c r="C37" t="s">
        <v>49</v>
      </c>
      <c r="D37" s="10">
        <v>40</v>
      </c>
      <c r="E37" s="12">
        <v>8</v>
      </c>
      <c r="F37" s="8">
        <f t="shared" si="1"/>
        <v>320</v>
      </c>
      <c r="G37" s="25"/>
    </row>
    <row r="38" spans="2:8" x14ac:dyDescent="0.2">
      <c r="B38" s="6"/>
      <c r="D38" s="10"/>
      <c r="E38" s="12"/>
    </row>
    <row r="39" spans="2:8" x14ac:dyDescent="0.2">
      <c r="B39" t="s">
        <v>39</v>
      </c>
      <c r="D39" s="10"/>
      <c r="E39" s="12"/>
    </row>
    <row r="40" spans="2:8" x14ac:dyDescent="0.2">
      <c r="B40" s="6" t="s">
        <v>27</v>
      </c>
      <c r="C40" t="s">
        <v>30</v>
      </c>
      <c r="D40" s="10">
        <v>1</v>
      </c>
      <c r="E40" s="12">
        <f>3.48*8</f>
        <v>27.84</v>
      </c>
      <c r="F40" s="8">
        <f>D40*E40</f>
        <v>27.84</v>
      </c>
      <c r="G40" s="24"/>
    </row>
    <row r="41" spans="2:8" x14ac:dyDescent="0.2">
      <c r="B41" s="6" t="s">
        <v>28</v>
      </c>
      <c r="C41" t="s">
        <v>29</v>
      </c>
      <c r="D41" s="10">
        <v>3</v>
      </c>
      <c r="E41" s="12">
        <v>15</v>
      </c>
      <c r="F41" s="8">
        <f t="shared" si="1"/>
        <v>45</v>
      </c>
      <c r="G41" s="25"/>
    </row>
    <row r="42" spans="2:8" x14ac:dyDescent="0.2">
      <c r="B42" s="6"/>
      <c r="D42" s="10"/>
      <c r="E42" s="12"/>
    </row>
    <row r="43" spans="2:8" x14ac:dyDescent="0.2">
      <c r="B43" t="s">
        <v>26</v>
      </c>
      <c r="C43" t="s">
        <v>29</v>
      </c>
      <c r="D43" s="10">
        <v>53</v>
      </c>
      <c r="E43" s="12">
        <v>15</v>
      </c>
      <c r="F43" s="8">
        <f t="shared" si="1"/>
        <v>795</v>
      </c>
      <c r="G43" s="24"/>
    </row>
    <row r="44" spans="2:8" x14ac:dyDescent="0.2">
      <c r="B44" s="7" t="s">
        <v>25</v>
      </c>
      <c r="C44" t="s">
        <v>29</v>
      </c>
      <c r="D44" s="10">
        <v>4</v>
      </c>
      <c r="E44" s="12">
        <v>15</v>
      </c>
      <c r="F44" s="8">
        <f t="shared" si="1"/>
        <v>60</v>
      </c>
      <c r="G44" s="25"/>
    </row>
    <row r="45" spans="2:8" x14ac:dyDescent="0.2">
      <c r="B45" t="s">
        <v>24</v>
      </c>
      <c r="C45" t="s">
        <v>29</v>
      </c>
      <c r="D45" s="10">
        <v>32</v>
      </c>
      <c r="E45" s="12">
        <v>15</v>
      </c>
      <c r="F45" s="8">
        <f t="shared" si="1"/>
        <v>480</v>
      </c>
      <c r="G45" s="25"/>
    </row>
    <row r="46" spans="2:8" x14ac:dyDescent="0.2">
      <c r="D46" s="10"/>
      <c r="E46" s="12"/>
    </row>
    <row r="47" spans="2:8" x14ac:dyDescent="0.2">
      <c r="B47" t="s">
        <v>43</v>
      </c>
      <c r="D47" s="10"/>
      <c r="E47" s="12"/>
    </row>
    <row r="48" spans="2:8" x14ac:dyDescent="0.2">
      <c r="B48" s="6" t="s">
        <v>59</v>
      </c>
      <c r="C48" t="s">
        <v>60</v>
      </c>
      <c r="D48" s="10">
        <v>28.6</v>
      </c>
      <c r="E48" s="12">
        <v>3.45</v>
      </c>
      <c r="F48" s="8">
        <f t="shared" si="1"/>
        <v>98.670000000000016</v>
      </c>
      <c r="G48" s="24"/>
      <c r="H48" s="8"/>
    </row>
    <row r="49" spans="1:7" x14ac:dyDescent="0.2">
      <c r="B49" s="6" t="s">
        <v>58</v>
      </c>
      <c r="C49" t="s">
        <v>30</v>
      </c>
      <c r="D49" s="10">
        <v>1</v>
      </c>
      <c r="E49" s="12">
        <v>57.85</v>
      </c>
      <c r="F49" s="8">
        <f t="shared" si="1"/>
        <v>57.85</v>
      </c>
      <c r="G49" s="25"/>
    </row>
    <row r="50" spans="1:7" x14ac:dyDescent="0.2">
      <c r="B50" s="6" t="s">
        <v>42</v>
      </c>
      <c r="C50" t="s">
        <v>30</v>
      </c>
      <c r="D50" s="10">
        <v>1</v>
      </c>
      <c r="E50" s="12">
        <v>77.92</v>
      </c>
      <c r="F50" s="8">
        <f>D50*E50</f>
        <v>77.92</v>
      </c>
      <c r="G50" s="24"/>
    </row>
    <row r="51" spans="1:7" x14ac:dyDescent="0.2">
      <c r="B51" t="s">
        <v>40</v>
      </c>
      <c r="C51" t="s">
        <v>41</v>
      </c>
      <c r="D51" s="12">
        <f>(SUM(F10:F50)*1)</f>
        <v>14092.68</v>
      </c>
      <c r="E51" s="13">
        <v>0.04</v>
      </c>
      <c r="F51" s="8">
        <f t="shared" si="1"/>
        <v>563.70720000000006</v>
      </c>
      <c r="G51" s="25"/>
    </row>
    <row r="52" spans="1:7" x14ac:dyDescent="0.2">
      <c r="D52" s="10"/>
      <c r="E52" s="12"/>
    </row>
    <row r="53" spans="1:7" x14ac:dyDescent="0.2">
      <c r="D53" s="10"/>
      <c r="E53" s="12"/>
    </row>
    <row r="54" spans="1:7" x14ac:dyDescent="0.2">
      <c r="B54" s="2" t="s">
        <v>62</v>
      </c>
      <c r="F54" s="8">
        <f>SUM(F10:F51)</f>
        <v>14656.387200000001</v>
      </c>
      <c r="G54" s="24"/>
    </row>
    <row r="56" spans="1:7" x14ac:dyDescent="0.2">
      <c r="A56" t="s">
        <v>84</v>
      </c>
      <c r="D56" s="8"/>
      <c r="F56"/>
    </row>
    <row r="57" spans="1:7" x14ac:dyDescent="0.2">
      <c r="A57" t="s">
        <v>86</v>
      </c>
      <c r="D57" s="8"/>
      <c r="F57"/>
    </row>
    <row r="58" spans="1:7" x14ac:dyDescent="0.2">
      <c r="A58" t="s">
        <v>87</v>
      </c>
    </row>
    <row r="59" spans="1:7" x14ac:dyDescent="0.2">
      <c r="A59" t="s">
        <v>88</v>
      </c>
      <c r="D59" s="8"/>
    </row>
    <row r="60" spans="1:7" x14ac:dyDescent="0.2">
      <c r="A60" t="s">
        <v>85</v>
      </c>
    </row>
    <row r="61" spans="1:7" x14ac:dyDescent="0.2">
      <c r="A61" s="2" t="s">
        <v>89</v>
      </c>
    </row>
  </sheetData>
  <phoneticPr fontId="8" type="noConversion"/>
  <hyperlinks>
    <hyperlink ref="G2" r:id="rId1" xr:uid="{B68A0302-DB9E-46A7-991D-8007F07FD3A3}"/>
  </hyperlinks>
  <printOptions gridLines="1"/>
  <pageMargins left="0.7" right="0.7" top="0.75" bottom="0.75" header="0.3" footer="0.3"/>
  <pageSetup scale="57" fitToWidth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2590-3F3E-4A63-9EDF-88B88F3BB7D2}">
  <sheetPr>
    <pageSetUpPr fitToPage="1"/>
  </sheetPr>
  <dimension ref="A1:H53"/>
  <sheetViews>
    <sheetView zoomScale="70" zoomScaleNormal="70" workbookViewId="0">
      <selection sqref="A1:H53"/>
    </sheetView>
  </sheetViews>
  <sheetFormatPr baseColWidth="10" defaultColWidth="8.83203125" defaultRowHeight="15" x14ac:dyDescent="0.2"/>
  <cols>
    <col min="1" max="1" width="20.6640625" customWidth="1"/>
    <col min="2" max="2" width="31.6640625" customWidth="1"/>
    <col min="3" max="3" width="14.6640625" customWidth="1"/>
    <col min="4" max="7" width="16.6640625" customWidth="1"/>
    <col min="8" max="8" width="12.5" customWidth="1"/>
  </cols>
  <sheetData>
    <row r="1" spans="1:8" x14ac:dyDescent="0.2">
      <c r="A1" t="s">
        <v>0</v>
      </c>
      <c r="F1" t="s">
        <v>65</v>
      </c>
    </row>
    <row r="3" spans="1:8" x14ac:dyDescent="0.2">
      <c r="A3" s="2" t="s">
        <v>78</v>
      </c>
      <c r="B3" t="s">
        <v>3</v>
      </c>
      <c r="C3" t="s">
        <v>57</v>
      </c>
    </row>
    <row r="4" spans="1:8" x14ac:dyDescent="0.2">
      <c r="A4" s="1" t="s">
        <v>1</v>
      </c>
    </row>
    <row r="5" spans="1:8" x14ac:dyDescent="0.2">
      <c r="A5" t="s">
        <v>61</v>
      </c>
    </row>
    <row r="7" spans="1:8" x14ac:dyDescent="0.2">
      <c r="A7" s="2" t="s">
        <v>4</v>
      </c>
      <c r="C7" s="2" t="s">
        <v>6</v>
      </c>
      <c r="D7" s="32" t="s">
        <v>70</v>
      </c>
      <c r="E7" s="32"/>
    </row>
    <row r="8" spans="1:8" ht="35" customHeight="1" x14ac:dyDescent="0.2">
      <c r="C8" s="3" t="s">
        <v>7</v>
      </c>
      <c r="D8" s="3" t="s">
        <v>8</v>
      </c>
      <c r="E8" s="4" t="s">
        <v>9</v>
      </c>
      <c r="F8" s="4" t="s">
        <v>10</v>
      </c>
      <c r="G8" s="14" t="s">
        <v>11</v>
      </c>
    </row>
    <row r="9" spans="1:8" ht="15" customHeight="1" x14ac:dyDescent="0.2">
      <c r="A9" s="15" t="s">
        <v>66</v>
      </c>
      <c r="C9" s="16"/>
      <c r="D9" s="16"/>
      <c r="E9" s="17"/>
      <c r="F9" s="17"/>
      <c r="G9" s="18"/>
    </row>
    <row r="10" spans="1:8" ht="15" customHeight="1" x14ac:dyDescent="0.2">
      <c r="B10" t="s">
        <v>67</v>
      </c>
      <c r="C10" s="7" t="s">
        <v>68</v>
      </c>
      <c r="D10" s="29">
        <v>3000</v>
      </c>
      <c r="E10" s="27">
        <v>4.5</v>
      </c>
      <c r="F10" s="28">
        <f>D10*E10</f>
        <v>13500</v>
      </c>
      <c r="G10" s="14"/>
    </row>
    <row r="11" spans="1:8" ht="15" customHeight="1" x14ac:dyDescent="0.2">
      <c r="C11" s="16"/>
      <c r="D11" s="16"/>
      <c r="E11" s="17"/>
      <c r="F11" s="17"/>
      <c r="G11" s="18"/>
    </row>
    <row r="12" spans="1:8" x14ac:dyDescent="0.2">
      <c r="A12" s="19"/>
      <c r="B12" s="19"/>
      <c r="C12" s="19"/>
      <c r="D12" s="19"/>
      <c r="E12" s="20"/>
      <c r="F12" s="19"/>
      <c r="G12" s="19"/>
    </row>
    <row r="13" spans="1:8" x14ac:dyDescent="0.2">
      <c r="A13" s="15" t="s">
        <v>79</v>
      </c>
      <c r="B13" t="s">
        <v>53</v>
      </c>
      <c r="C13" t="s">
        <v>38</v>
      </c>
      <c r="D13" s="10">
        <v>8</v>
      </c>
      <c r="E13" s="12">
        <v>19</v>
      </c>
      <c r="F13" s="8">
        <f>D13*E13</f>
        <v>152</v>
      </c>
      <c r="G13" s="24"/>
      <c r="H13" s="8"/>
    </row>
    <row r="14" spans="1:8" x14ac:dyDescent="0.2">
      <c r="B14" t="s">
        <v>34</v>
      </c>
      <c r="D14" s="10"/>
      <c r="E14" s="12"/>
      <c r="F14" s="8"/>
      <c r="G14" s="25"/>
    </row>
    <row r="15" spans="1:8" x14ac:dyDescent="0.2">
      <c r="B15" s="6" t="s">
        <v>32</v>
      </c>
      <c r="C15" t="s">
        <v>36</v>
      </c>
      <c r="D15" s="10">
        <v>6</v>
      </c>
      <c r="E15" s="12">
        <v>55</v>
      </c>
      <c r="F15" s="8">
        <f t="shared" ref="F15:F43" si="0">D15*E15</f>
        <v>330</v>
      </c>
      <c r="G15" s="25"/>
    </row>
    <row r="16" spans="1:8" x14ac:dyDescent="0.2">
      <c r="B16" s="6" t="s">
        <v>33</v>
      </c>
      <c r="C16" t="s">
        <v>36</v>
      </c>
      <c r="D16" s="10">
        <v>11</v>
      </c>
      <c r="E16" s="12">
        <v>65</v>
      </c>
      <c r="F16" s="8">
        <f t="shared" si="0"/>
        <v>715</v>
      </c>
      <c r="G16" s="25"/>
    </row>
    <row r="17" spans="2:8" x14ac:dyDescent="0.2">
      <c r="B17" t="s">
        <v>13</v>
      </c>
      <c r="C17" t="s">
        <v>30</v>
      </c>
      <c r="D17" s="10">
        <v>1</v>
      </c>
      <c r="E17" s="12">
        <v>56</v>
      </c>
      <c r="F17" s="8">
        <f t="shared" si="0"/>
        <v>56</v>
      </c>
      <c r="G17" s="25"/>
    </row>
    <row r="18" spans="2:8" x14ac:dyDescent="0.2">
      <c r="B18" t="s">
        <v>14</v>
      </c>
      <c r="C18" t="s">
        <v>30</v>
      </c>
      <c r="D18" s="10">
        <v>1</v>
      </c>
      <c r="E18" s="12">
        <v>416</v>
      </c>
      <c r="F18" s="8">
        <f t="shared" si="0"/>
        <v>416</v>
      </c>
      <c r="G18" s="25"/>
    </row>
    <row r="19" spans="2:8" x14ac:dyDescent="0.2">
      <c r="B19" t="s">
        <v>15</v>
      </c>
      <c r="C19" t="s">
        <v>30</v>
      </c>
      <c r="D19" s="10">
        <v>1</v>
      </c>
      <c r="E19" s="12">
        <v>23</v>
      </c>
      <c r="F19" s="8">
        <f t="shared" si="0"/>
        <v>23</v>
      </c>
      <c r="G19" s="25"/>
    </row>
    <row r="20" spans="2:8" x14ac:dyDescent="0.2">
      <c r="B20" t="s">
        <v>50</v>
      </c>
      <c r="C20" t="s">
        <v>30</v>
      </c>
      <c r="D20" s="10">
        <v>0</v>
      </c>
      <c r="E20" s="12">
        <v>0</v>
      </c>
      <c r="F20" s="8">
        <f t="shared" si="0"/>
        <v>0</v>
      </c>
      <c r="G20" s="25"/>
      <c r="H20" s="8"/>
    </row>
    <row r="21" spans="2:8" x14ac:dyDescent="0.2">
      <c r="D21" s="10"/>
      <c r="E21" s="12"/>
      <c r="F21" s="8"/>
    </row>
    <row r="22" spans="2:8" x14ac:dyDescent="0.2">
      <c r="B22" t="s">
        <v>18</v>
      </c>
      <c r="D22" s="10"/>
      <c r="E22" s="12"/>
      <c r="F22" s="8"/>
    </row>
    <row r="23" spans="2:8" x14ac:dyDescent="0.2">
      <c r="B23" s="6" t="s">
        <v>19</v>
      </c>
      <c r="C23" t="s">
        <v>30</v>
      </c>
      <c r="D23" s="10">
        <v>1</v>
      </c>
      <c r="E23" s="12">
        <v>155</v>
      </c>
      <c r="F23" s="8">
        <f t="shared" si="0"/>
        <v>155</v>
      </c>
      <c r="G23" s="25"/>
    </row>
    <row r="24" spans="2:8" x14ac:dyDescent="0.2">
      <c r="B24" s="6" t="s">
        <v>20</v>
      </c>
      <c r="C24" t="s">
        <v>29</v>
      </c>
      <c r="D24" s="10">
        <v>90</v>
      </c>
      <c r="E24" s="12">
        <v>15</v>
      </c>
      <c r="F24" s="8">
        <f t="shared" si="0"/>
        <v>1350</v>
      </c>
      <c r="G24" s="25"/>
    </row>
    <row r="25" spans="2:8" x14ac:dyDescent="0.2">
      <c r="B25" s="6" t="s">
        <v>22</v>
      </c>
      <c r="C25" t="s">
        <v>38</v>
      </c>
      <c r="D25" s="10">
        <v>600</v>
      </c>
      <c r="E25" s="12">
        <v>0</v>
      </c>
      <c r="F25" s="8">
        <f t="shared" si="0"/>
        <v>0</v>
      </c>
      <c r="G25" s="25"/>
      <c r="H25" s="8"/>
    </row>
    <row r="26" spans="2:8" x14ac:dyDescent="0.2">
      <c r="D26" s="10"/>
      <c r="E26" s="12"/>
      <c r="F26" s="8"/>
    </row>
    <row r="27" spans="2:8" x14ac:dyDescent="0.2">
      <c r="B27" t="s">
        <v>39</v>
      </c>
      <c r="D27" s="10"/>
      <c r="E27" s="12"/>
      <c r="F27" s="8"/>
    </row>
    <row r="28" spans="2:8" x14ac:dyDescent="0.2">
      <c r="B28" s="6" t="s">
        <v>27</v>
      </c>
      <c r="C28" t="s">
        <v>30</v>
      </c>
      <c r="D28" s="10">
        <v>1</v>
      </c>
      <c r="E28" s="12">
        <v>27.84</v>
      </c>
      <c r="F28" s="8">
        <f>D28*E28</f>
        <v>27.84</v>
      </c>
      <c r="G28" s="24"/>
    </row>
    <row r="29" spans="2:8" x14ac:dyDescent="0.2">
      <c r="B29" s="6" t="s">
        <v>28</v>
      </c>
      <c r="C29" t="s">
        <v>29</v>
      </c>
      <c r="D29" s="10">
        <v>3</v>
      </c>
      <c r="E29" s="12">
        <v>15</v>
      </c>
      <c r="F29" s="8">
        <f t="shared" si="0"/>
        <v>45</v>
      </c>
      <c r="G29" s="25"/>
    </row>
    <row r="30" spans="2:8" x14ac:dyDescent="0.2">
      <c r="D30" s="10"/>
      <c r="E30" s="12"/>
      <c r="F30" s="8"/>
      <c r="G30" s="25"/>
    </row>
    <row r="31" spans="2:8" x14ac:dyDescent="0.2">
      <c r="B31" t="s">
        <v>26</v>
      </c>
      <c r="C31" t="s">
        <v>29</v>
      </c>
      <c r="D31" s="10">
        <v>41</v>
      </c>
      <c r="E31" s="12">
        <v>15</v>
      </c>
      <c r="F31" s="8">
        <f t="shared" si="0"/>
        <v>615</v>
      </c>
      <c r="G31" s="24"/>
      <c r="H31" s="8"/>
    </row>
    <row r="32" spans="2:8" x14ac:dyDescent="0.2">
      <c r="B32" s="7" t="s">
        <v>25</v>
      </c>
      <c r="C32" t="s">
        <v>29</v>
      </c>
      <c r="D32" s="10">
        <v>5</v>
      </c>
      <c r="E32" s="12">
        <v>15</v>
      </c>
      <c r="F32" s="8">
        <f t="shared" si="0"/>
        <v>75</v>
      </c>
      <c r="G32" s="25"/>
    </row>
    <row r="33" spans="1:8" x14ac:dyDescent="0.2">
      <c r="B33" s="7" t="s">
        <v>24</v>
      </c>
      <c r="C33" t="s">
        <v>29</v>
      </c>
      <c r="D33" s="10">
        <v>16</v>
      </c>
      <c r="E33" s="12">
        <v>15</v>
      </c>
      <c r="F33" s="8">
        <f t="shared" si="0"/>
        <v>240</v>
      </c>
      <c r="G33" s="25"/>
    </row>
    <row r="34" spans="1:8" x14ac:dyDescent="0.2">
      <c r="D34" s="10"/>
      <c r="E34" s="12"/>
      <c r="F34" s="8"/>
    </row>
    <row r="35" spans="1:8" x14ac:dyDescent="0.2">
      <c r="B35" t="s">
        <v>54</v>
      </c>
      <c r="D35" s="10"/>
      <c r="E35" s="12"/>
      <c r="F35" s="8"/>
    </row>
    <row r="36" spans="1:8" x14ac:dyDescent="0.2">
      <c r="B36" s="6" t="s">
        <v>55</v>
      </c>
      <c r="C36" t="s">
        <v>29</v>
      </c>
      <c r="D36" s="10">
        <v>88</v>
      </c>
      <c r="E36" s="12">
        <v>15</v>
      </c>
      <c r="F36" s="8">
        <f t="shared" si="0"/>
        <v>1320</v>
      </c>
      <c r="G36" s="24"/>
    </row>
    <row r="37" spans="1:8" x14ac:dyDescent="0.2">
      <c r="B37" s="6" t="s">
        <v>56</v>
      </c>
      <c r="C37" t="s">
        <v>37</v>
      </c>
      <c r="D37" s="10">
        <v>2500</v>
      </c>
      <c r="E37" s="12">
        <v>0.17</v>
      </c>
      <c r="F37" s="8">
        <f t="shared" si="0"/>
        <v>425.00000000000006</v>
      </c>
      <c r="G37" s="24"/>
    </row>
    <row r="38" spans="1:8" x14ac:dyDescent="0.2">
      <c r="D38" s="10"/>
      <c r="E38" s="12"/>
      <c r="F38" s="8"/>
    </row>
    <row r="39" spans="1:8" x14ac:dyDescent="0.2">
      <c r="B39" t="s">
        <v>43</v>
      </c>
      <c r="D39" s="10"/>
      <c r="E39" s="12"/>
      <c r="F39" s="8"/>
    </row>
    <row r="40" spans="1:8" x14ac:dyDescent="0.2">
      <c r="B40" s="6" t="s">
        <v>59</v>
      </c>
      <c r="C40" t="s">
        <v>60</v>
      </c>
      <c r="D40" s="10">
        <v>18.149999999999999</v>
      </c>
      <c r="E40" s="12">
        <v>3.85</v>
      </c>
      <c r="F40" s="8">
        <f t="shared" si="0"/>
        <v>69.877499999999998</v>
      </c>
      <c r="G40" s="24"/>
      <c r="H40" s="8"/>
    </row>
    <row r="41" spans="1:8" x14ac:dyDescent="0.2">
      <c r="B41" s="6" t="s">
        <v>58</v>
      </c>
      <c r="C41" t="s">
        <v>30</v>
      </c>
      <c r="D41" s="10">
        <v>1</v>
      </c>
      <c r="E41" s="12">
        <f>(47.59+3.25)</f>
        <v>50.84</v>
      </c>
      <c r="F41" s="8">
        <f t="shared" si="0"/>
        <v>50.84</v>
      </c>
      <c r="G41" s="25"/>
    </row>
    <row r="42" spans="1:8" x14ac:dyDescent="0.2">
      <c r="B42" s="6" t="s">
        <v>42</v>
      </c>
      <c r="C42" t="s">
        <v>30</v>
      </c>
      <c r="D42" s="10">
        <v>1</v>
      </c>
      <c r="E42" s="12">
        <f>74.93+2.69</f>
        <v>77.62</v>
      </c>
      <c r="F42" s="8">
        <f t="shared" si="0"/>
        <v>77.62</v>
      </c>
      <c r="G42" s="25"/>
    </row>
    <row r="43" spans="1:8" x14ac:dyDescent="0.2">
      <c r="B43" t="s">
        <v>40</v>
      </c>
      <c r="C43" t="s">
        <v>41</v>
      </c>
      <c r="D43" s="12">
        <f>SUM(F13:F42)</f>
        <v>6143.1774999999998</v>
      </c>
      <c r="E43" s="13">
        <v>0.04</v>
      </c>
      <c r="F43" s="8">
        <f t="shared" si="0"/>
        <v>245.72710000000001</v>
      </c>
      <c r="G43" s="25"/>
    </row>
    <row r="44" spans="1:8" x14ac:dyDescent="0.2">
      <c r="E44" s="8"/>
      <c r="F44" s="8"/>
    </row>
    <row r="45" spans="1:8" x14ac:dyDescent="0.2">
      <c r="E45" s="8"/>
      <c r="F45" s="8"/>
    </row>
    <row r="46" spans="1:8" x14ac:dyDescent="0.2">
      <c r="B46" s="2" t="s">
        <v>63</v>
      </c>
      <c r="E46" s="8"/>
      <c r="F46" s="8">
        <f>SUM(F13:F43)</f>
        <v>6388.9045999999998</v>
      </c>
      <c r="G46" s="24"/>
    </row>
    <row r="47" spans="1:8" x14ac:dyDescent="0.2">
      <c r="E47" s="8"/>
      <c r="F47" s="8"/>
    </row>
    <row r="48" spans="1:8" x14ac:dyDescent="0.2">
      <c r="A48" t="s">
        <v>84</v>
      </c>
      <c r="D48" s="8"/>
      <c r="E48" s="8"/>
    </row>
    <row r="49" spans="1:6" x14ac:dyDescent="0.2">
      <c r="A49" t="s">
        <v>86</v>
      </c>
      <c r="D49" s="8"/>
      <c r="E49" s="8"/>
    </row>
    <row r="50" spans="1:6" x14ac:dyDescent="0.2">
      <c r="A50" t="s">
        <v>87</v>
      </c>
      <c r="E50" s="8"/>
      <c r="F50" s="8"/>
    </row>
    <row r="51" spans="1:6" x14ac:dyDescent="0.2">
      <c r="A51" t="s">
        <v>88</v>
      </c>
      <c r="D51" s="8"/>
      <c r="E51" s="8"/>
      <c r="F51" s="8"/>
    </row>
    <row r="52" spans="1:6" x14ac:dyDescent="0.2">
      <c r="A52" t="s">
        <v>85</v>
      </c>
      <c r="E52" s="8"/>
      <c r="F52" s="8"/>
    </row>
    <row r="53" spans="1:6" x14ac:dyDescent="0.2">
      <c r="A53" s="2" t="s">
        <v>89</v>
      </c>
      <c r="E53" s="8"/>
      <c r="F53" s="8"/>
    </row>
  </sheetData>
  <mergeCells count="1">
    <mergeCell ref="D7:E7"/>
  </mergeCells>
  <printOptions gridLines="1"/>
  <pageMargins left="0.7" right="0.7" top="0.75" bottom="0.75" header="0.3" footer="0.3"/>
  <pageSetup scale="6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91E7-1A99-4B77-A11C-FA212C56A6D3}">
  <sheetPr>
    <pageSetUpPr fitToPage="1"/>
  </sheetPr>
  <dimension ref="A1:G55"/>
  <sheetViews>
    <sheetView tabSelected="1" zoomScale="70" zoomScaleNormal="70" workbookViewId="0">
      <selection sqref="A1:H55"/>
    </sheetView>
  </sheetViews>
  <sheetFormatPr baseColWidth="10" defaultColWidth="8.83203125" defaultRowHeight="15" x14ac:dyDescent="0.2"/>
  <cols>
    <col min="1" max="1" width="20.6640625" customWidth="1"/>
    <col min="2" max="2" width="31.6640625" customWidth="1"/>
    <col min="3" max="3" width="14.6640625" customWidth="1"/>
    <col min="4" max="4" width="16.6640625" customWidth="1"/>
    <col min="5" max="5" width="16.6640625" style="5" customWidth="1"/>
    <col min="6" max="7" width="16.6640625" customWidth="1"/>
  </cols>
  <sheetData>
    <row r="1" spans="1:7" x14ac:dyDescent="0.2">
      <c r="A1" t="s">
        <v>0</v>
      </c>
      <c r="F1" t="s">
        <v>65</v>
      </c>
    </row>
    <row r="3" spans="1:7" x14ac:dyDescent="0.2">
      <c r="A3" s="2" t="s">
        <v>2</v>
      </c>
      <c r="B3" t="s">
        <v>3</v>
      </c>
      <c r="C3" t="s">
        <v>57</v>
      </c>
    </row>
    <row r="4" spans="1:7" x14ac:dyDescent="0.2">
      <c r="A4" s="1" t="s">
        <v>1</v>
      </c>
    </row>
    <row r="5" spans="1:7" ht="13.5" customHeight="1" x14ac:dyDescent="0.2">
      <c r="A5" t="s">
        <v>61</v>
      </c>
    </row>
    <row r="6" spans="1:7" ht="13.5" customHeight="1" x14ac:dyDescent="0.2"/>
    <row r="7" spans="1:7" x14ac:dyDescent="0.2">
      <c r="A7" s="2" t="s">
        <v>4</v>
      </c>
      <c r="C7" s="2" t="s">
        <v>72</v>
      </c>
      <c r="D7" s="32" t="s">
        <v>71</v>
      </c>
      <c r="E7" s="32"/>
      <c r="F7" s="32"/>
    </row>
    <row r="8" spans="1:7" ht="35" customHeight="1" x14ac:dyDescent="0.2">
      <c r="C8" s="3" t="s">
        <v>7</v>
      </c>
      <c r="D8" s="3" t="s">
        <v>8</v>
      </c>
      <c r="E8" s="4" t="s">
        <v>9</v>
      </c>
      <c r="F8" s="4" t="s">
        <v>10</v>
      </c>
      <c r="G8" s="14" t="s">
        <v>11</v>
      </c>
    </row>
    <row r="9" spans="1:7" ht="15" customHeight="1" x14ac:dyDescent="0.2">
      <c r="A9" s="15" t="s">
        <v>66</v>
      </c>
      <c r="C9" s="16"/>
      <c r="D9" s="16"/>
      <c r="E9" s="17"/>
      <c r="F9" s="17"/>
      <c r="G9" s="18"/>
    </row>
    <row r="10" spans="1:7" ht="15" customHeight="1" x14ac:dyDescent="0.2">
      <c r="B10" t="s">
        <v>67</v>
      </c>
      <c r="C10" s="7" t="s">
        <v>68</v>
      </c>
      <c r="D10" s="29">
        <v>7000</v>
      </c>
      <c r="E10" s="27">
        <v>4.5</v>
      </c>
      <c r="F10" s="26">
        <f>D10*E10</f>
        <v>31500</v>
      </c>
      <c r="G10" s="14"/>
    </row>
    <row r="11" spans="1:7" ht="15" customHeight="1" x14ac:dyDescent="0.2">
      <c r="C11" s="16"/>
      <c r="D11" s="16"/>
      <c r="E11" s="17"/>
      <c r="F11" s="17"/>
      <c r="G11" s="18"/>
    </row>
    <row r="12" spans="1:7" ht="15" customHeight="1" x14ac:dyDescent="0.2">
      <c r="A12" s="19"/>
      <c r="B12" s="19"/>
      <c r="C12" s="21"/>
      <c r="D12" s="21"/>
      <c r="E12" s="22"/>
      <c r="F12" s="22"/>
      <c r="G12" s="23"/>
    </row>
    <row r="13" spans="1:7" ht="15" customHeight="1" x14ac:dyDescent="0.2">
      <c r="A13" s="15" t="s">
        <v>79</v>
      </c>
      <c r="B13" t="s">
        <v>53</v>
      </c>
      <c r="C13" t="s">
        <v>38</v>
      </c>
      <c r="D13" s="10">
        <v>8</v>
      </c>
      <c r="E13" s="12">
        <v>19</v>
      </c>
      <c r="F13" s="8">
        <f>D13*E13</f>
        <v>152</v>
      </c>
      <c r="G13" s="24"/>
    </row>
    <row r="14" spans="1:7" x14ac:dyDescent="0.2">
      <c r="B14" t="s">
        <v>34</v>
      </c>
      <c r="D14" s="10"/>
      <c r="E14" s="12"/>
      <c r="F14" s="8"/>
    </row>
    <row r="15" spans="1:7" x14ac:dyDescent="0.2">
      <c r="B15" s="6" t="s">
        <v>32</v>
      </c>
      <c r="C15" t="s">
        <v>36</v>
      </c>
      <c r="D15" s="10">
        <v>6</v>
      </c>
      <c r="E15" s="12">
        <v>55</v>
      </c>
      <c r="F15" s="8">
        <f t="shared" ref="F15:F43" si="0">D15*E15</f>
        <v>330</v>
      </c>
      <c r="G15" s="24"/>
    </row>
    <row r="16" spans="1:7" x14ac:dyDescent="0.2">
      <c r="B16" s="6" t="s">
        <v>33</v>
      </c>
      <c r="C16" t="s">
        <v>36</v>
      </c>
      <c r="D16" s="10">
        <v>11</v>
      </c>
      <c r="E16" s="12">
        <v>65</v>
      </c>
      <c r="F16" s="8">
        <f t="shared" si="0"/>
        <v>715</v>
      </c>
      <c r="G16" s="25"/>
    </row>
    <row r="17" spans="2:7" x14ac:dyDescent="0.2">
      <c r="B17" t="s">
        <v>13</v>
      </c>
      <c r="C17" t="s">
        <v>30</v>
      </c>
      <c r="D17" s="10">
        <v>1</v>
      </c>
      <c r="E17" s="12">
        <v>56</v>
      </c>
      <c r="F17" s="8">
        <f t="shared" si="0"/>
        <v>56</v>
      </c>
      <c r="G17" s="25"/>
    </row>
    <row r="18" spans="2:7" x14ac:dyDescent="0.2">
      <c r="B18" t="s">
        <v>14</v>
      </c>
      <c r="C18" t="s">
        <v>30</v>
      </c>
      <c r="D18" s="10">
        <v>1</v>
      </c>
      <c r="E18" s="12">
        <v>416</v>
      </c>
      <c r="F18" s="8">
        <f t="shared" si="0"/>
        <v>416</v>
      </c>
      <c r="G18" s="25"/>
    </row>
    <row r="19" spans="2:7" x14ac:dyDescent="0.2">
      <c r="B19" t="s">
        <v>15</v>
      </c>
      <c r="C19" t="s">
        <v>30</v>
      </c>
      <c r="D19" s="10">
        <v>1</v>
      </c>
      <c r="E19" s="12">
        <v>23</v>
      </c>
      <c r="F19" s="8">
        <f t="shared" si="0"/>
        <v>23</v>
      </c>
      <c r="G19" s="25"/>
    </row>
    <row r="20" spans="2:7" x14ac:dyDescent="0.2">
      <c r="B20" t="s">
        <v>50</v>
      </c>
      <c r="C20" t="s">
        <v>30</v>
      </c>
      <c r="D20" s="10">
        <v>0</v>
      </c>
      <c r="E20" s="12">
        <v>0</v>
      </c>
      <c r="F20" s="8">
        <f t="shared" si="0"/>
        <v>0</v>
      </c>
      <c r="G20" s="25"/>
    </row>
    <row r="21" spans="2:7" x14ac:dyDescent="0.2">
      <c r="D21" s="10"/>
      <c r="E21" s="12"/>
      <c r="F21" s="8"/>
    </row>
    <row r="22" spans="2:7" x14ac:dyDescent="0.2">
      <c r="B22" t="s">
        <v>18</v>
      </c>
      <c r="D22" s="10"/>
      <c r="E22" s="12"/>
      <c r="F22" s="8"/>
    </row>
    <row r="23" spans="2:7" x14ac:dyDescent="0.2">
      <c r="B23" s="6" t="s">
        <v>19</v>
      </c>
      <c r="C23" t="s">
        <v>30</v>
      </c>
      <c r="D23" s="10">
        <v>1</v>
      </c>
      <c r="E23" s="12">
        <v>155</v>
      </c>
      <c r="F23" s="8">
        <f t="shared" si="0"/>
        <v>155</v>
      </c>
      <c r="G23" s="24"/>
    </row>
    <row r="24" spans="2:7" x14ac:dyDescent="0.2">
      <c r="B24" s="6" t="s">
        <v>20</v>
      </c>
      <c r="C24" t="s">
        <v>29</v>
      </c>
      <c r="D24" s="10">
        <v>90</v>
      </c>
      <c r="E24" s="12">
        <v>15</v>
      </c>
      <c r="F24" s="8">
        <f t="shared" si="0"/>
        <v>1350</v>
      </c>
      <c r="G24" s="24"/>
    </row>
    <row r="25" spans="2:7" x14ac:dyDescent="0.2">
      <c r="B25" s="6" t="s">
        <v>22</v>
      </c>
      <c r="C25" t="s">
        <v>38</v>
      </c>
      <c r="D25" s="10">
        <v>600</v>
      </c>
      <c r="E25" s="12">
        <v>0</v>
      </c>
      <c r="F25" s="8">
        <f t="shared" si="0"/>
        <v>0</v>
      </c>
      <c r="G25" s="24"/>
    </row>
    <row r="26" spans="2:7" x14ac:dyDescent="0.2">
      <c r="D26" s="10"/>
      <c r="E26" s="12"/>
      <c r="F26" s="8"/>
    </row>
    <row r="27" spans="2:7" x14ac:dyDescent="0.2">
      <c r="B27" t="s">
        <v>39</v>
      </c>
      <c r="D27" s="10"/>
      <c r="E27" s="12"/>
      <c r="F27" s="8"/>
    </row>
    <row r="28" spans="2:7" x14ac:dyDescent="0.2">
      <c r="B28" s="6" t="s">
        <v>27</v>
      </c>
      <c r="C28" t="s">
        <v>30</v>
      </c>
      <c r="D28" s="10">
        <v>1</v>
      </c>
      <c r="E28" s="12">
        <v>27.84</v>
      </c>
      <c r="F28" s="8">
        <f t="shared" si="0"/>
        <v>27.84</v>
      </c>
      <c r="G28" s="24"/>
    </row>
    <row r="29" spans="2:7" x14ac:dyDescent="0.2">
      <c r="B29" s="6" t="s">
        <v>28</v>
      </c>
      <c r="C29" t="s">
        <v>29</v>
      </c>
      <c r="D29" s="10">
        <v>3</v>
      </c>
      <c r="E29" s="12">
        <v>15</v>
      </c>
      <c r="F29" s="8">
        <f t="shared" si="0"/>
        <v>45</v>
      </c>
      <c r="G29" s="25"/>
    </row>
    <row r="30" spans="2:7" x14ac:dyDescent="0.2">
      <c r="D30" s="10"/>
      <c r="E30" s="12"/>
      <c r="F30" s="8"/>
      <c r="G30" s="25"/>
    </row>
    <row r="31" spans="2:7" x14ac:dyDescent="0.2">
      <c r="B31" t="s">
        <v>26</v>
      </c>
      <c r="C31" t="s">
        <v>29</v>
      </c>
      <c r="D31" s="10">
        <v>48</v>
      </c>
      <c r="E31" s="12">
        <v>15</v>
      </c>
      <c r="F31" s="8">
        <f t="shared" si="0"/>
        <v>720</v>
      </c>
      <c r="G31" s="25"/>
    </row>
    <row r="32" spans="2:7" x14ac:dyDescent="0.2">
      <c r="B32" t="s">
        <v>25</v>
      </c>
      <c r="C32" t="s">
        <v>29</v>
      </c>
      <c r="D32" s="10">
        <v>8</v>
      </c>
      <c r="E32" s="12">
        <v>15</v>
      </c>
      <c r="F32" s="8">
        <f t="shared" si="0"/>
        <v>120</v>
      </c>
      <c r="G32" s="25"/>
    </row>
    <row r="33" spans="2:7" x14ac:dyDescent="0.2">
      <c r="B33" t="s">
        <v>24</v>
      </c>
      <c r="C33" t="s">
        <v>29</v>
      </c>
      <c r="D33" s="10">
        <v>26</v>
      </c>
      <c r="E33" s="12">
        <v>15</v>
      </c>
      <c r="F33" s="8">
        <f t="shared" si="0"/>
        <v>390</v>
      </c>
      <c r="G33" s="24"/>
    </row>
    <row r="34" spans="2:7" x14ac:dyDescent="0.2">
      <c r="D34" s="10"/>
      <c r="E34" s="12"/>
      <c r="F34" s="8"/>
      <c r="G34" s="30"/>
    </row>
    <row r="35" spans="2:7" x14ac:dyDescent="0.2">
      <c r="B35" t="s">
        <v>54</v>
      </c>
      <c r="D35" s="10"/>
      <c r="E35" s="12"/>
      <c r="F35" s="8"/>
    </row>
    <row r="36" spans="2:7" x14ac:dyDescent="0.2">
      <c r="B36" s="6" t="s">
        <v>55</v>
      </c>
      <c r="C36" t="s">
        <v>29</v>
      </c>
      <c r="D36" s="10">
        <v>270</v>
      </c>
      <c r="E36" s="12">
        <v>15</v>
      </c>
      <c r="F36" s="8">
        <f t="shared" si="0"/>
        <v>4050</v>
      </c>
      <c r="G36" s="24"/>
    </row>
    <row r="37" spans="2:7" x14ac:dyDescent="0.2">
      <c r="B37" s="6" t="s">
        <v>56</v>
      </c>
      <c r="C37" t="s">
        <v>37</v>
      </c>
      <c r="D37" s="10">
        <v>8000</v>
      </c>
      <c r="E37" s="12">
        <v>0.17</v>
      </c>
      <c r="F37" s="8">
        <f t="shared" si="0"/>
        <v>1360</v>
      </c>
      <c r="G37" s="25"/>
    </row>
    <row r="38" spans="2:7" x14ac:dyDescent="0.2">
      <c r="D38" s="10"/>
      <c r="E38" s="12"/>
      <c r="F38" s="8"/>
    </row>
    <row r="39" spans="2:7" x14ac:dyDescent="0.2">
      <c r="B39" t="s">
        <v>43</v>
      </c>
      <c r="D39" s="10"/>
      <c r="E39" s="12"/>
      <c r="F39" s="8"/>
    </row>
    <row r="40" spans="2:7" x14ac:dyDescent="0.2">
      <c r="B40" s="6" t="s">
        <v>59</v>
      </c>
      <c r="C40" t="s">
        <v>60</v>
      </c>
      <c r="D40" s="10">
        <v>21.75</v>
      </c>
      <c r="E40" s="12">
        <v>3.85</v>
      </c>
      <c r="F40" s="8">
        <f t="shared" si="0"/>
        <v>83.737499999999997</v>
      </c>
      <c r="G40" s="24"/>
    </row>
    <row r="41" spans="2:7" x14ac:dyDescent="0.2">
      <c r="B41" s="6" t="s">
        <v>58</v>
      </c>
      <c r="C41" t="s">
        <v>30</v>
      </c>
      <c r="D41" s="10">
        <v>1</v>
      </c>
      <c r="E41" s="12">
        <v>50.84</v>
      </c>
      <c r="F41" s="8">
        <f t="shared" si="0"/>
        <v>50.84</v>
      </c>
      <c r="G41" s="24"/>
    </row>
    <row r="42" spans="2:7" x14ac:dyDescent="0.2">
      <c r="B42" s="6" t="s">
        <v>42</v>
      </c>
      <c r="C42" t="s">
        <v>30</v>
      </c>
      <c r="D42" s="10">
        <v>1</v>
      </c>
      <c r="E42" s="12">
        <v>77.62</v>
      </c>
      <c r="F42" s="8">
        <f>D42*E42</f>
        <v>77.62</v>
      </c>
      <c r="G42" s="25"/>
    </row>
    <row r="43" spans="2:7" x14ac:dyDescent="0.2">
      <c r="B43" t="s">
        <v>40</v>
      </c>
      <c r="C43" t="s">
        <v>41</v>
      </c>
      <c r="D43" s="12">
        <f>SUM(F10:F42)</f>
        <v>41622.037499999999</v>
      </c>
      <c r="E43" s="13">
        <v>0.04</v>
      </c>
      <c r="F43" s="8">
        <f t="shared" si="0"/>
        <v>1664.8815</v>
      </c>
      <c r="G43" s="25"/>
    </row>
    <row r="44" spans="2:7" x14ac:dyDescent="0.2">
      <c r="D44" s="10"/>
      <c r="E44" s="12"/>
      <c r="F44" s="8"/>
    </row>
    <row r="45" spans="2:7" x14ac:dyDescent="0.2">
      <c r="D45" s="10"/>
      <c r="E45" s="12"/>
      <c r="F45" s="8"/>
    </row>
    <row r="46" spans="2:7" x14ac:dyDescent="0.2">
      <c r="B46" s="2" t="s">
        <v>64</v>
      </c>
      <c r="D46" s="10"/>
      <c r="E46" s="12"/>
      <c r="F46" s="8">
        <f>SUM(F13:F43)</f>
        <v>11786.919</v>
      </c>
      <c r="G46" s="24"/>
    </row>
    <row r="47" spans="2:7" x14ac:dyDescent="0.2">
      <c r="D47" s="10"/>
      <c r="E47" s="12"/>
      <c r="F47" s="8"/>
    </row>
    <row r="48" spans="2:7" x14ac:dyDescent="0.2">
      <c r="B48" s="32" t="s">
        <v>73</v>
      </c>
      <c r="C48" s="32"/>
      <c r="E48"/>
      <c r="F48" s="8">
        <f>SUM('YEAR 1'!F54,'YEAR 2'!F46,'YEAR 3'!F46)</f>
        <v>32832.210800000001</v>
      </c>
      <c r="G48" s="24"/>
    </row>
    <row r="49" spans="1:6" x14ac:dyDescent="0.2">
      <c r="E49"/>
    </row>
    <row r="50" spans="1:6" x14ac:dyDescent="0.2">
      <c r="A50" t="s">
        <v>84</v>
      </c>
      <c r="D50" s="8"/>
      <c r="E50" s="8"/>
    </row>
    <row r="51" spans="1:6" x14ac:dyDescent="0.2">
      <c r="A51" t="s">
        <v>86</v>
      </c>
      <c r="D51" s="8"/>
      <c r="E51" s="8"/>
    </row>
    <row r="52" spans="1:6" x14ac:dyDescent="0.2">
      <c r="A52" t="s">
        <v>87</v>
      </c>
      <c r="E52" s="8"/>
      <c r="F52" s="8"/>
    </row>
    <row r="53" spans="1:6" x14ac:dyDescent="0.2">
      <c r="A53" t="s">
        <v>88</v>
      </c>
      <c r="D53" s="8"/>
      <c r="E53" s="8"/>
      <c r="F53" s="8"/>
    </row>
    <row r="54" spans="1:6" x14ac:dyDescent="0.2">
      <c r="A54" t="s">
        <v>85</v>
      </c>
      <c r="E54" s="8"/>
      <c r="F54" s="8"/>
    </row>
    <row r="55" spans="1:6" x14ac:dyDescent="0.2">
      <c r="A55" s="2" t="s">
        <v>89</v>
      </c>
      <c r="E55" s="8"/>
      <c r="F55" s="8"/>
    </row>
  </sheetData>
  <mergeCells count="2">
    <mergeCell ref="D7:F7"/>
    <mergeCell ref="B48:C48"/>
  </mergeCells>
  <printOptions gridLines="1"/>
  <pageMargins left="0.7" right="0.7" top="0.75" bottom="0.75" header="0.3" footer="0.3"/>
  <pageSetup scale="64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71CE4E9C9B14A8934DAA609F611AE" ma:contentTypeVersion="13" ma:contentTypeDescription="Create a new document." ma:contentTypeScope="" ma:versionID="4774e0c4c59fcfb8d0480ac8f570433e">
  <xsd:schema xmlns:xsd="http://www.w3.org/2001/XMLSchema" xmlns:xs="http://www.w3.org/2001/XMLSchema" xmlns:p="http://schemas.microsoft.com/office/2006/metadata/properties" xmlns:ns3="47ff3dc1-7021-4582-b69f-e5e46c22f2a5" xmlns:ns4="c02ff646-a75b-435b-bd86-3943d83caf93" targetNamespace="http://schemas.microsoft.com/office/2006/metadata/properties" ma:root="true" ma:fieldsID="9cfd4101394730d6a2802227501e5c9a" ns3:_="" ns4:_="">
    <xsd:import namespace="47ff3dc1-7021-4582-b69f-e5e46c22f2a5"/>
    <xsd:import namespace="c02ff646-a75b-435b-bd86-3943d83caf9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f3dc1-7021-4582-b69f-e5e46c22f2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ff646-a75b-435b-bd86-3943d83ca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A6F56C-37B5-4013-A990-22D84B048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ff3dc1-7021-4582-b69f-e5e46c22f2a5"/>
    <ds:schemaRef ds:uri="c02ff646-a75b-435b-bd86-3943d83c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C502D-EEA5-4DB5-8390-949D269A35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B53469-B63D-4A3D-A10F-6C237C1F166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02ff646-a75b-435b-bd86-3943d83caf93"/>
    <ds:schemaRef ds:uri="47ff3dc1-7021-4582-b69f-e5e46c22f2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YEAR 1</vt:lpstr>
      <vt:lpstr>YEAR 2</vt:lpstr>
      <vt:lpstr>YEAR 3</vt:lpstr>
      <vt:lpstr>'YEAR 1'!Print_Area</vt:lpstr>
      <vt:lpstr>'YEAR 2'!Print_Area</vt:lpstr>
      <vt:lpstr>'YEAR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Boswell</dc:creator>
  <cp:lastModifiedBy>Microsoft Office User</cp:lastModifiedBy>
  <cp:lastPrinted>2022-09-14T15:31:42Z</cp:lastPrinted>
  <dcterms:created xsi:type="dcterms:W3CDTF">2021-07-08T13:34:59Z</dcterms:created>
  <dcterms:modified xsi:type="dcterms:W3CDTF">2022-09-14T15:31:47Z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0x0101006D971CE4E9C9B14A8934DAA609F611AE</vt:lpwstr>
  </property>
</Properties>
</file>