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tg0006/Downloads/Crops22/"/>
    </mc:Choice>
  </mc:AlternateContent>
  <xr:revisionPtr revIDLastSave="0" documentId="8_{F758FA4E-3EC8-F049-B40B-54726AE8A925}" xr6:coauthVersionLast="47" xr6:coauthVersionMax="47" xr10:uidLastSave="{00000000-0000-0000-0000-000000000000}"/>
  <bookViews>
    <workbookView xWindow="0" yWindow="500" windowWidth="35840" windowHeight="20400" xr2:uid="{00000000-000D-0000-FFFF-FFFF00000000}"/>
  </bookViews>
  <sheets>
    <sheet name="Wheat2021 " sheetId="1" r:id="rId1"/>
    <sheet name="Sheet1" sheetId="2" r:id="rId2"/>
  </sheets>
  <definedNames>
    <definedName name="_xlnm.Print_Area" localSheetId="0">'Wheat2021 '!$A$1:$G$69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2" i="1" l="1"/>
  <c r="D20" i="1" l="1"/>
  <c r="D19" i="1"/>
  <c r="D18" i="1"/>
  <c r="F28" i="1" l="1"/>
  <c r="F15" i="1"/>
  <c r="F20" i="1" l="1"/>
  <c r="F22" i="1" l="1"/>
  <c r="F18" i="1" l="1"/>
  <c r="F35" i="1" l="1"/>
  <c r="F23" i="1" l="1"/>
  <c r="F21" i="1" l="1"/>
  <c r="D31" i="1" l="1"/>
  <c r="F31" i="1" s="1"/>
  <c r="F32" i="1"/>
  <c r="F16" i="1"/>
  <c r="F19" i="1"/>
  <c r="F24" i="1"/>
  <c r="F25" i="1"/>
  <c r="F26" i="1"/>
  <c r="F27" i="1"/>
  <c r="F29" i="1"/>
  <c r="F30" i="1"/>
  <c r="F33" i="1"/>
  <c r="F34" i="1"/>
  <c r="F36" i="1"/>
  <c r="F37" i="1"/>
  <c r="F38" i="1"/>
  <c r="F44" i="1"/>
  <c r="F45" i="1"/>
  <c r="F46" i="1"/>
  <c r="D39" i="1" l="1"/>
  <c r="F39" i="1" s="1"/>
  <c r="F41" i="1" l="1"/>
  <c r="D60" i="1" s="1"/>
  <c r="E60" i="1" l="1"/>
  <c r="F62" i="1"/>
  <c r="F59" i="1"/>
  <c r="E63" i="1"/>
  <c r="G60" i="1"/>
  <c r="E62" i="1"/>
  <c r="G61" i="1"/>
  <c r="D61" i="1"/>
  <c r="G62" i="1"/>
  <c r="C59" i="1"/>
  <c r="C61" i="1"/>
  <c r="C62" i="1"/>
  <c r="G59" i="1"/>
  <c r="F60" i="1"/>
  <c r="F63" i="1"/>
  <c r="D62" i="1"/>
  <c r="D63" i="1"/>
  <c r="F61" i="1"/>
  <c r="E59" i="1"/>
  <c r="D47" i="1"/>
  <c r="F47" i="1" s="1"/>
  <c r="F49" i="1" s="1"/>
  <c r="F52" i="1" s="1"/>
  <c r="C60" i="1"/>
  <c r="E61" i="1"/>
  <c r="C63" i="1"/>
  <c r="G63" i="1"/>
  <c r="D59" i="1"/>
</calcChain>
</file>

<file path=xl/sharedStrings.xml><?xml version="1.0" encoding="utf-8"?>
<sst xmlns="http://schemas.openxmlformats.org/spreadsheetml/2006/main" count="141" uniqueCount="67">
  <si>
    <t/>
  </si>
  <si>
    <t>Estimated Costs Per Acre</t>
  </si>
  <si>
    <t>Following Recommended Management Practices</t>
  </si>
  <si>
    <t>Yield Goal</t>
  </si>
  <si>
    <t>Bushels per acre</t>
  </si>
  <si>
    <t>NOTE: The following costs are estimates. Actual costs and quantities will vary from farm to farm.</t>
  </si>
  <si>
    <t>The most important information will be contained in the "Your Farm " column that you provide.</t>
  </si>
  <si>
    <t xml:space="preserve"> PRICE OR</t>
  </si>
  <si>
    <t xml:space="preserve">  TOTAL</t>
  </si>
  <si>
    <t>YOUR</t>
  </si>
  <si>
    <t>UNIT</t>
  </si>
  <si>
    <t>QUANTITY</t>
  </si>
  <si>
    <t>COST/UNIT</t>
  </si>
  <si>
    <t>PER ACRE</t>
  </si>
  <si>
    <t>FARM</t>
  </si>
  <si>
    <t>1. VARIABLE COSTS</t>
  </si>
  <si>
    <t>Seed &amp; Inoculant</t>
  </si>
  <si>
    <t>_</t>
  </si>
  <si>
    <t>Fertilizer</t>
  </si>
  <si>
    <t>UNITS</t>
  </si>
  <si>
    <t>Lime (Prorated)</t>
  </si>
  <si>
    <t>TONS</t>
  </si>
  <si>
    <t>Herbicides</t>
  </si>
  <si>
    <t>ACRE</t>
  </si>
  <si>
    <t>Insecticides</t>
  </si>
  <si>
    <t>Fungicides</t>
  </si>
  <si>
    <t>Nematicide</t>
  </si>
  <si>
    <t>Consultant/Scouting Fee</t>
  </si>
  <si>
    <t>Irrigation</t>
  </si>
  <si>
    <t>AC/IN</t>
  </si>
  <si>
    <t>Drying</t>
  </si>
  <si>
    <t>BU.</t>
  </si>
  <si>
    <t>Hauling</t>
  </si>
  <si>
    <t>Crop Insurance</t>
  </si>
  <si>
    <t>Aerial Application</t>
  </si>
  <si>
    <t>Land Rent</t>
  </si>
  <si>
    <t>Labor (Wages &amp; Fringe)</t>
  </si>
  <si>
    <t>HOUR</t>
  </si>
  <si>
    <t>Tractor/Machinery</t>
  </si>
  <si>
    <t>Interest on Operating Capital</t>
  </si>
  <si>
    <t>DOL.</t>
  </si>
  <si>
    <t xml:space="preserve">   TOTAL VARIABLE COST</t>
  </si>
  <si>
    <t>2. FIXED COSTS</t>
  </si>
  <si>
    <t xml:space="preserve">   TOTAL FIXED COSTS</t>
  </si>
  <si>
    <t>3. TOTAL COST OF ALL SPECIFIED EXPENSES</t>
  </si>
  <si>
    <t>Yld Bu/acre</t>
  </si>
  <si>
    <t xml:space="preserve">                                             AT VARYING YIELD AND PRICE LEVELS(1)</t>
  </si>
  <si>
    <t>Note: To customize this budget, you may change any numbers in blue.</t>
  </si>
  <si>
    <t>-----------------------------------PRICE ($/BU)----------------------------------------</t>
  </si>
  <si>
    <t xml:space="preserve">                                      NET RETURNS PER ACRE ABOVE SPECIFIED VARIABLE EXPENSES</t>
  </si>
  <si>
    <t>Poultry Litter</t>
  </si>
  <si>
    <t>Cover Crop Establishment.</t>
  </si>
  <si>
    <t>Land Ownership Cost</t>
  </si>
  <si>
    <t>General Overhead</t>
  </si>
  <si>
    <t xml:space="preserve">  Phosphate</t>
  </si>
  <si>
    <t xml:space="preserve">  Potash</t>
  </si>
  <si>
    <t xml:space="preserve">  Nitrogen</t>
  </si>
  <si>
    <t>Boron /Micronutrients</t>
  </si>
  <si>
    <t>FERTILIZER RATES  BASED ON MED. LEVEL OF SOIL FERTILITY.  SOIL TEST ARE RECOMMENDED ON INDIVIDUAL FIELDS. FERT &amp; LIME COSTS REFLECT CUSTOM SPREADING.</t>
  </si>
  <si>
    <t>1  Production costs held constant except for drying &amp; cleaning, hauling, and checkoff.</t>
  </si>
  <si>
    <t>Soil Test</t>
  </si>
  <si>
    <t>LBS.</t>
  </si>
  <si>
    <t>Growth Regulator</t>
  </si>
  <si>
    <t>WHEAT - Enterprise Planning Budget Summary</t>
  </si>
  <si>
    <t>ALABAMA, 2021</t>
  </si>
  <si>
    <t>www.aces.edu</t>
  </si>
  <si>
    <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8.5"/>
        <color theme="8" tint="-0.499984740745262"/>
        <rFont val="Calibri"/>
        <family val="2"/>
        <scheme val="minor"/>
      </rPr>
      <t>©</t>
    </r>
    <r>
      <rPr>
        <b/>
        <sz val="8.5"/>
        <color theme="8" tint="-0.499984740745262"/>
        <rFont val="Calibri"/>
        <family val="2"/>
        <scheme val="minor"/>
      </rPr>
      <t xml:space="preserve"> 2022 by the Alabama Cooperative Extension System.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</si>
</sst>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_)"/>
    <numFmt numFmtId="165" formatCode="0_)"/>
    <numFmt numFmtId="166" formatCode="0.0000"/>
    <numFmt numFmtId="167" formatCode="&quot;$&quot;#,##0.00"/>
  </numFmts>
  <fonts count="36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sz val="11"/>
      <name val="Arial"/>
      <family val="2"/>
    </font>
    <font>
      <sz val="10"/>
      <color indexed="12"/>
      <name val="Arial"/>
      <family val="2"/>
    </font>
    <font>
      <sz val="11"/>
      <color indexed="12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  <font>
      <u/>
      <sz val="10"/>
      <color theme="10"/>
      <name val="Arial"/>
    </font>
    <font>
      <b/>
      <sz val="8.5"/>
      <color theme="8" tint="-0.499984740745262"/>
      <name val="Calibri"/>
      <family val="2"/>
      <scheme val="minor"/>
    </font>
    <font>
      <sz val="8.5"/>
      <color theme="8" tint="-0.499984740745262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</borders>
  <cellStyleXfs count="5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30" fillId="23" borderId="7" applyNumberFormat="0" applyFont="0" applyAlignment="0" applyProtection="0"/>
    <xf numFmtId="0" fontId="31" fillId="23" borderId="7" applyNumberFormat="0" applyFont="0" applyAlignment="0" applyProtection="0"/>
    <xf numFmtId="0" fontId="1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3" fillId="0" borderId="0" applyNumberFormat="0" applyFill="0" applyBorder="0" applyAlignment="0" applyProtection="0"/>
  </cellStyleXfs>
  <cellXfs count="114">
    <xf numFmtId="0" fontId="0" fillId="0" borderId="0" xfId="0"/>
    <xf numFmtId="0" fontId="21" fillId="0" borderId="0" xfId="0" applyFont="1"/>
    <xf numFmtId="0" fontId="21" fillId="0" borderId="0" xfId="0" applyFont="1" applyAlignment="1" applyProtection="1">
      <alignment horizontal="left"/>
    </xf>
    <xf numFmtId="0" fontId="21" fillId="0" borderId="0" xfId="0" applyFont="1" applyAlignment="1" applyProtection="1">
      <alignment horizontal="right"/>
    </xf>
    <xf numFmtId="0" fontId="23" fillId="0" borderId="0" xfId="0" applyFont="1" applyProtection="1">
      <protection locked="0"/>
    </xf>
    <xf numFmtId="0" fontId="24" fillId="0" borderId="0" xfId="0" applyFont="1"/>
    <xf numFmtId="165" fontId="21" fillId="0" borderId="0" xfId="0" applyNumberFormat="1" applyFont="1" applyAlignment="1" applyProtection="1">
      <alignment horizontal="left"/>
    </xf>
    <xf numFmtId="0" fontId="25" fillId="0" borderId="0" xfId="0" applyFont="1" applyAlignment="1" applyProtection="1">
      <alignment horizontal="right"/>
      <protection locked="0"/>
    </xf>
    <xf numFmtId="0" fontId="24" fillId="0" borderId="0" xfId="0" applyFont="1" applyBorder="1"/>
    <xf numFmtId="0" fontId="25" fillId="0" borderId="0" xfId="0" applyFont="1" applyAlignment="1" applyProtection="1">
      <alignment horizontal="left"/>
      <protection locked="0"/>
    </xf>
    <xf numFmtId="164" fontId="26" fillId="0" borderId="0" xfId="0" applyNumberFormat="1" applyFont="1" applyBorder="1" applyProtection="1">
      <protection locked="0"/>
    </xf>
    <xf numFmtId="164" fontId="24" fillId="0" borderId="0" xfId="0" applyNumberFormat="1" applyFont="1" applyBorder="1" applyProtection="1"/>
    <xf numFmtId="164" fontId="26" fillId="0" borderId="0" xfId="0" applyNumberFormat="1" applyFont="1" applyAlignment="1" applyProtection="1">
      <alignment horizontal="right"/>
      <protection locked="0"/>
    </xf>
    <xf numFmtId="164" fontId="26" fillId="0" borderId="0" xfId="0" applyNumberFormat="1" applyFont="1" applyProtection="1">
      <protection locked="0"/>
    </xf>
    <xf numFmtId="164" fontId="24" fillId="0" borderId="0" xfId="0" applyNumberFormat="1" applyFont="1" applyProtection="1"/>
    <xf numFmtId="2" fontId="21" fillId="0" borderId="0" xfId="0" applyNumberFormat="1" applyFont="1"/>
    <xf numFmtId="9" fontId="21" fillId="0" borderId="0" xfId="0" applyNumberFormat="1" applyFont="1"/>
    <xf numFmtId="166" fontId="26" fillId="0" borderId="0" xfId="0" applyNumberFormat="1" applyFont="1" applyProtection="1">
      <protection locked="0"/>
    </xf>
    <xf numFmtId="164" fontId="24" fillId="0" borderId="0" xfId="0" applyNumberFormat="1" applyFont="1"/>
    <xf numFmtId="167" fontId="20" fillId="0" borderId="0" xfId="0" applyNumberFormat="1" applyFont="1" applyProtection="1"/>
    <xf numFmtId="164" fontId="21" fillId="0" borderId="0" xfId="0" applyNumberFormat="1" applyFont="1" applyProtection="1">
      <protection locked="0"/>
    </xf>
    <xf numFmtId="0" fontId="25" fillId="0" borderId="0" xfId="0" applyFont="1" applyProtection="1">
      <protection locked="0"/>
    </xf>
    <xf numFmtId="164" fontId="24" fillId="0" borderId="0" xfId="0" quotePrefix="1" applyNumberFormat="1" applyFont="1" applyBorder="1" applyProtection="1"/>
    <xf numFmtId="164" fontId="24" fillId="0" borderId="0" xfId="0" applyNumberFormat="1" applyFont="1" applyProtection="1">
      <protection locked="0"/>
    </xf>
    <xf numFmtId="164" fontId="24" fillId="0" borderId="0" xfId="0" applyNumberFormat="1" applyFont="1" applyAlignment="1" applyProtection="1">
      <alignment horizontal="center"/>
      <protection locked="0"/>
    </xf>
    <xf numFmtId="164" fontId="24" fillId="0" borderId="10" xfId="0" applyNumberFormat="1" applyFont="1" applyBorder="1" applyProtection="1">
      <protection locked="0"/>
    </xf>
    <xf numFmtId="167" fontId="20" fillId="0" borderId="10" xfId="0" applyNumberFormat="1" applyFont="1" applyBorder="1" applyProtection="1"/>
    <xf numFmtId="0" fontId="0" fillId="0" borderId="0" xfId="0" applyBorder="1" applyProtection="1">
      <protection locked="0"/>
    </xf>
    <xf numFmtId="0" fontId="22" fillId="0" borderId="0" xfId="0" applyFont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21" fillId="0" borderId="0" xfId="0" applyFont="1" applyBorder="1" applyProtection="1">
      <protection locked="0"/>
    </xf>
    <xf numFmtId="164" fontId="22" fillId="0" borderId="0" xfId="0" applyNumberFormat="1" applyFont="1" applyBorder="1" applyAlignment="1" applyProtection="1">
      <alignment horizontal="center"/>
      <protection locked="0"/>
    </xf>
    <xf numFmtId="164" fontId="22" fillId="0" borderId="11" xfId="0" quotePrefix="1" applyNumberFormat="1" applyFont="1" applyBorder="1" applyAlignment="1" applyProtection="1">
      <alignment horizontal="left"/>
      <protection locked="0"/>
    </xf>
    <xf numFmtId="0" fontId="21" fillId="0" borderId="10" xfId="0" applyFont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2" xfId="0" applyBorder="1" applyProtection="1">
      <protection locked="0"/>
    </xf>
    <xf numFmtId="164" fontId="22" fillId="0" borderId="13" xfId="0" applyNumberFormat="1" applyFont="1" applyBorder="1" applyAlignment="1" applyProtection="1">
      <alignment horizontal="center"/>
      <protection locked="0"/>
    </xf>
    <xf numFmtId="167" fontId="23" fillId="0" borderId="11" xfId="0" applyNumberFormat="1" applyFont="1" applyBorder="1" applyAlignment="1" applyProtection="1">
      <alignment horizontal="center"/>
      <protection locked="0"/>
    </xf>
    <xf numFmtId="167" fontId="23" fillId="0" borderId="10" xfId="0" applyNumberFormat="1" applyFont="1" applyBorder="1" applyAlignment="1" applyProtection="1">
      <alignment horizontal="center"/>
      <protection locked="0"/>
    </xf>
    <xf numFmtId="167" fontId="23" fillId="0" borderId="12" xfId="0" applyNumberFormat="1" applyFont="1" applyBorder="1" applyAlignment="1" applyProtection="1">
      <alignment horizontal="center"/>
      <protection locked="0"/>
    </xf>
    <xf numFmtId="3" fontId="23" fillId="0" borderId="14" xfId="0" applyNumberFormat="1" applyFont="1" applyBorder="1" applyAlignment="1" applyProtection="1">
      <alignment horizontal="center"/>
      <protection locked="0"/>
    </xf>
    <xf numFmtId="3" fontId="23" fillId="0" borderId="15" xfId="0" applyNumberFormat="1" applyFont="1" applyBorder="1" applyAlignment="1" applyProtection="1">
      <alignment horizontal="center"/>
      <protection locked="0"/>
    </xf>
    <xf numFmtId="0" fontId="0" fillId="0" borderId="16" xfId="0" applyBorder="1" applyProtection="1">
      <protection locked="0"/>
    </xf>
    <xf numFmtId="3" fontId="23" fillId="0" borderId="17" xfId="0" applyNumberFormat="1" applyFont="1" applyBorder="1" applyAlignment="1" applyProtection="1">
      <alignment horizontal="center"/>
      <protection locked="0"/>
    </xf>
    <xf numFmtId="164" fontId="0" fillId="0" borderId="0" xfId="0" applyNumberFormat="1" applyProtection="1">
      <protection locked="0"/>
    </xf>
    <xf numFmtId="0" fontId="21" fillId="0" borderId="0" xfId="0" applyFont="1" applyProtection="1">
      <protection locked="0"/>
    </xf>
    <xf numFmtId="167" fontId="0" fillId="0" borderId="0" xfId="0" applyNumberFormat="1" applyFill="1" applyBorder="1" applyAlignment="1" applyProtection="1">
      <alignment horizontal="center"/>
      <protection locked="0"/>
    </xf>
    <xf numFmtId="0" fontId="29" fillId="0" borderId="0" xfId="0" applyFont="1" applyProtection="1">
      <protection locked="0"/>
    </xf>
    <xf numFmtId="0" fontId="20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left"/>
      <protection locked="0"/>
    </xf>
    <xf numFmtId="0" fontId="22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fill"/>
      <protection locked="0"/>
    </xf>
    <xf numFmtId="0" fontId="24" fillId="0" borderId="0" xfId="0" applyFont="1" applyProtection="1">
      <protection locked="0"/>
    </xf>
    <xf numFmtId="0" fontId="22" fillId="0" borderId="0" xfId="0" applyFont="1" applyProtection="1">
      <protection locked="0"/>
    </xf>
    <xf numFmtId="0" fontId="20" fillId="0" borderId="0" xfId="0" quotePrefix="1" applyFont="1" applyAlignment="1" applyProtection="1">
      <alignment horizontal="left"/>
      <protection locked="0"/>
    </xf>
    <xf numFmtId="0" fontId="20" fillId="0" borderId="0" xfId="0" applyFont="1" applyProtection="1">
      <protection locked="0"/>
    </xf>
    <xf numFmtId="164" fontId="22" fillId="0" borderId="0" xfId="0" applyNumberFormat="1" applyFont="1" applyAlignment="1" applyProtection="1">
      <alignment horizontal="right"/>
      <protection locked="0"/>
    </xf>
    <xf numFmtId="0" fontId="20" fillId="0" borderId="0" xfId="0" applyFont="1" applyAlignment="1" applyProtection="1">
      <alignment horizontal="center"/>
      <protection locked="0"/>
    </xf>
    <xf numFmtId="0" fontId="24" fillId="0" borderId="0" xfId="0" applyFont="1" applyAlignment="1" applyProtection="1">
      <alignment horizontal="left"/>
      <protection locked="0"/>
    </xf>
    <xf numFmtId="165" fontId="22" fillId="0" borderId="18" xfId="0" applyNumberFormat="1" applyFont="1" applyBorder="1" applyAlignment="1" applyProtection="1">
      <alignment horizontal="left"/>
      <protection locked="0"/>
    </xf>
    <xf numFmtId="164" fontId="22" fillId="0" borderId="18" xfId="0" applyNumberFormat="1" applyFont="1" applyBorder="1" applyAlignment="1" applyProtection="1">
      <alignment horizontal="right"/>
      <protection locked="0"/>
    </xf>
    <xf numFmtId="0" fontId="20" fillId="0" borderId="18" xfId="0" applyFont="1" applyBorder="1" applyAlignment="1" applyProtection="1">
      <alignment horizontal="center"/>
      <protection locked="0"/>
    </xf>
    <xf numFmtId="0" fontId="24" fillId="0" borderId="0" xfId="0" applyFont="1" applyBorder="1" applyProtection="1">
      <protection locked="0"/>
    </xf>
    <xf numFmtId="0" fontId="20" fillId="0" borderId="0" xfId="0" applyFont="1" applyBorder="1" applyProtection="1">
      <protection locked="0"/>
    </xf>
    <xf numFmtId="0" fontId="24" fillId="0" borderId="0" xfId="0" applyFont="1" applyBorder="1" applyAlignment="1" applyProtection="1">
      <alignment horizontal="left"/>
      <protection locked="0"/>
    </xf>
    <xf numFmtId="165" fontId="21" fillId="0" borderId="0" xfId="0" applyNumberFormat="1" applyFont="1" applyBorder="1" applyAlignment="1" applyProtection="1">
      <alignment horizontal="left"/>
      <protection locked="0"/>
    </xf>
    <xf numFmtId="164" fontId="24" fillId="0" borderId="0" xfId="0" applyNumberFormat="1" applyFont="1" applyBorder="1" applyProtection="1">
      <protection locked="0"/>
    </xf>
    <xf numFmtId="0" fontId="24" fillId="0" borderId="0" xfId="0" applyFont="1" applyAlignment="1" applyProtection="1">
      <alignment horizontal="fill"/>
      <protection locked="0"/>
    </xf>
    <xf numFmtId="0" fontId="0" fillId="0" borderId="0" xfId="0" applyAlignment="1" applyProtection="1">
      <alignment horizontal="left"/>
      <protection locked="0"/>
    </xf>
    <xf numFmtId="165" fontId="0" fillId="0" borderId="0" xfId="0" applyNumberFormat="1" applyAlignment="1" applyProtection="1">
      <alignment horizontal="left"/>
      <protection locked="0"/>
    </xf>
    <xf numFmtId="164" fontId="0" fillId="0" borderId="0" xfId="0" applyNumberFormat="1" applyAlignment="1" applyProtection="1">
      <alignment horizontal="left"/>
      <protection locked="0"/>
    </xf>
    <xf numFmtId="165" fontId="21" fillId="0" borderId="0" xfId="0" applyNumberFormat="1" applyFont="1" applyAlignment="1" applyProtection="1">
      <alignment horizontal="left"/>
      <protection locked="0"/>
    </xf>
    <xf numFmtId="164" fontId="24" fillId="0" borderId="0" xfId="0" quotePrefix="1" applyNumberFormat="1" applyFont="1" applyBorder="1" applyProtection="1">
      <protection locked="0"/>
    </xf>
    <xf numFmtId="0" fontId="24" fillId="0" borderId="0" xfId="0" quotePrefix="1" applyFont="1" applyBorder="1" applyProtection="1">
      <protection locked="0"/>
    </xf>
    <xf numFmtId="0" fontId="20" fillId="0" borderId="10" xfId="0" applyFont="1" applyBorder="1" applyAlignment="1" applyProtection="1">
      <alignment horizontal="left"/>
      <protection locked="0"/>
    </xf>
    <xf numFmtId="0" fontId="24" fillId="0" borderId="10" xfId="0" applyFont="1" applyBorder="1" applyProtection="1">
      <protection locked="0"/>
    </xf>
    <xf numFmtId="0" fontId="24" fillId="0" borderId="0" xfId="0" applyFont="1" applyBorder="1" applyAlignment="1" applyProtection="1">
      <alignment horizontal="fill"/>
      <protection locked="0"/>
    </xf>
    <xf numFmtId="0" fontId="0" fillId="0" borderId="0" xfId="0" applyAlignment="1" applyProtection="1">
      <alignment horizontal="center"/>
      <protection locked="0"/>
    </xf>
    <xf numFmtId="0" fontId="21" fillId="0" borderId="0" xfId="0" applyFont="1" applyBorder="1" applyAlignment="1" applyProtection="1">
      <alignment horizontal="left"/>
      <protection locked="0"/>
    </xf>
    <xf numFmtId="164" fontId="27" fillId="0" borderId="0" xfId="0" applyNumberFormat="1" applyFont="1" applyProtection="1">
      <protection locked="0"/>
    </xf>
    <xf numFmtId="164" fontId="24" fillId="0" borderId="0" xfId="0" applyNumberFormat="1" applyFont="1" applyAlignment="1" applyProtection="1">
      <alignment horizontal="right"/>
    </xf>
    <xf numFmtId="167" fontId="0" fillId="0" borderId="19" xfId="0" applyNumberFormat="1" applyBorder="1" applyAlignment="1" applyProtection="1">
      <alignment horizontal="center"/>
    </xf>
    <xf numFmtId="167" fontId="0" fillId="0" borderId="20" xfId="0" applyNumberFormat="1" applyBorder="1" applyAlignment="1" applyProtection="1">
      <alignment horizontal="center"/>
    </xf>
    <xf numFmtId="167" fontId="0" fillId="0" borderId="21" xfId="0" applyNumberFormat="1" applyBorder="1" applyAlignment="1" applyProtection="1">
      <alignment horizontal="center"/>
    </xf>
    <xf numFmtId="167" fontId="0" fillId="0" borderId="16" xfId="0" applyNumberFormat="1" applyBorder="1" applyAlignment="1" applyProtection="1">
      <alignment horizontal="center"/>
    </xf>
    <xf numFmtId="167" fontId="0" fillId="0" borderId="0" xfId="0" applyNumberFormat="1" applyBorder="1" applyAlignment="1" applyProtection="1">
      <alignment horizontal="center"/>
    </xf>
    <xf numFmtId="167" fontId="0" fillId="0" borderId="22" xfId="0" applyNumberFormat="1" applyBorder="1" applyAlignment="1" applyProtection="1">
      <alignment horizontal="center"/>
    </xf>
    <xf numFmtId="167" fontId="0" fillId="0" borderId="23" xfId="0" applyNumberFormat="1" applyBorder="1" applyAlignment="1" applyProtection="1">
      <alignment horizontal="center"/>
    </xf>
    <xf numFmtId="167" fontId="0" fillId="0" borderId="18" xfId="0" applyNumberFormat="1" applyBorder="1" applyAlignment="1" applyProtection="1">
      <alignment horizontal="center"/>
    </xf>
    <xf numFmtId="167" fontId="0" fillId="0" borderId="24" xfId="0" applyNumberFormat="1" applyBorder="1" applyAlignment="1" applyProtection="1">
      <alignment horizontal="center"/>
    </xf>
    <xf numFmtId="164" fontId="26" fillId="0" borderId="0" xfId="0" applyNumberFormat="1" applyFont="1" applyAlignment="1" applyProtection="1">
      <alignment horizontal="right"/>
      <protection locked="0"/>
    </xf>
    <xf numFmtId="164" fontId="26" fillId="0" borderId="0" xfId="0" applyNumberFormat="1" applyFont="1" applyProtection="1">
      <protection locked="0"/>
    </xf>
    <xf numFmtId="164" fontId="24" fillId="0" borderId="0" xfId="0" applyNumberFormat="1" applyFont="1" applyProtection="1"/>
    <xf numFmtId="0" fontId="24" fillId="0" borderId="0" xfId="0" applyFont="1" applyAlignment="1" applyProtection="1">
      <alignment horizontal="fill"/>
      <protection locked="0"/>
    </xf>
    <xf numFmtId="0" fontId="0" fillId="0" borderId="0" xfId="0" applyAlignment="1" applyProtection="1">
      <alignment horizontal="left"/>
      <protection locked="0"/>
    </xf>
    <xf numFmtId="165" fontId="0" fillId="0" borderId="0" xfId="0" applyNumberFormat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24" fillId="0" borderId="0" xfId="0" applyFont="1" applyAlignment="1" applyProtection="1">
      <alignment horizontal="fill"/>
      <protection locked="0"/>
    </xf>
    <xf numFmtId="0" fontId="0" fillId="0" borderId="0" xfId="0" applyAlignment="1" applyProtection="1">
      <alignment horizontal="left"/>
      <protection locked="0"/>
    </xf>
    <xf numFmtId="165" fontId="0" fillId="0" borderId="0" xfId="0" applyNumberFormat="1" applyAlignment="1" applyProtection="1">
      <alignment horizontal="left"/>
      <protection locked="0"/>
    </xf>
    <xf numFmtId="164" fontId="26" fillId="0" borderId="0" xfId="0" applyNumberFormat="1" applyFont="1" applyProtection="1">
      <protection locked="0"/>
    </xf>
    <xf numFmtId="164" fontId="24" fillId="0" borderId="0" xfId="0" applyNumberFormat="1" applyFont="1" applyProtection="1"/>
    <xf numFmtId="2" fontId="26" fillId="0" borderId="0" xfId="0" applyNumberFormat="1" applyFont="1" applyAlignment="1" applyProtection="1">
      <alignment horizontal="right"/>
      <protection locked="0"/>
    </xf>
    <xf numFmtId="0" fontId="1" fillId="0" borderId="0" xfId="44" applyFill="1"/>
    <xf numFmtId="0" fontId="0" fillId="0" borderId="0" xfId="0"/>
    <xf numFmtId="0" fontId="1" fillId="0" borderId="0" xfId="44"/>
    <xf numFmtId="2" fontId="1" fillId="0" borderId="0" xfId="44" applyNumberFormat="1"/>
    <xf numFmtId="0" fontId="1" fillId="0" borderId="0" xfId="44"/>
    <xf numFmtId="2" fontId="1" fillId="0" borderId="0" xfId="44" applyNumberFormat="1"/>
    <xf numFmtId="164" fontId="28" fillId="0" borderId="0" xfId="44" applyNumberFormat="1" applyFont="1" applyProtection="1">
      <protection locked="0"/>
    </xf>
    <xf numFmtId="0" fontId="32" fillId="0" borderId="0" xfId="44" applyFont="1" applyAlignment="1" applyProtection="1">
      <alignment horizontal="left"/>
    </xf>
    <xf numFmtId="164" fontId="24" fillId="0" borderId="25" xfId="0" applyNumberFormat="1" applyFont="1" applyBorder="1" applyProtection="1"/>
    <xf numFmtId="0" fontId="34" fillId="0" borderId="0" xfId="0" applyFont="1" applyAlignment="1">
      <alignment horizontal="center" vertical="center" wrapText="1"/>
    </xf>
    <xf numFmtId="0" fontId="33" fillId="0" borderId="0" xfId="54" applyAlignment="1">
      <alignment horizontal="center" vertical="center"/>
    </xf>
  </cellXfs>
  <cellStyles count="5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54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 xr:uid="{00000000-0005-0000-0000-000025000000}"/>
    <cellStyle name="Normal 3" xfId="51" xr:uid="{00000000-0005-0000-0000-000026000000}"/>
    <cellStyle name="Note" xfId="37" builtinId="10" customBuiltin="1"/>
    <cellStyle name="Note 2" xfId="42" xr:uid="{00000000-0005-0000-0000-000028000000}"/>
    <cellStyle name="Note 2 2" xfId="43" xr:uid="{00000000-0005-0000-0000-000029000000}"/>
    <cellStyle name="Note 2 2 2" xfId="48" xr:uid="{00000000-0005-0000-0000-00002A000000}"/>
    <cellStyle name="Note 2 3" xfId="50" xr:uid="{00000000-0005-0000-0000-00002B000000}"/>
    <cellStyle name="Note 2 4" xfId="45" xr:uid="{00000000-0005-0000-0000-00002C000000}"/>
    <cellStyle name="Note 3" xfId="47" xr:uid="{00000000-0005-0000-0000-00002D000000}"/>
    <cellStyle name="Note 3 2" xfId="49" xr:uid="{00000000-0005-0000-0000-00002E000000}"/>
    <cellStyle name="Note 3 3" xfId="53" xr:uid="{00000000-0005-0000-0000-00002F000000}"/>
    <cellStyle name="Note 3 4" xfId="52" xr:uid="{00000000-0005-0000-0000-000030000000}"/>
    <cellStyle name="Note 4" xfId="46" xr:uid="{00000000-0005-0000-0000-000031000000}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1</xdr:row>
      <xdr:rowOff>0</xdr:rowOff>
    </xdr:from>
    <xdr:to>
      <xdr:col>6</xdr:col>
      <xdr:colOff>826324</xdr:colOff>
      <xdr:row>4</xdr:row>
      <xdr:rowOff>92171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09AEBE-0337-4F48-A8B0-FE7F64398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2800" y="177800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378"/>
  <sheetViews>
    <sheetView tabSelected="1" topLeftCell="A55" workbookViewId="0">
      <selection activeCell="A67" sqref="A67:G68"/>
    </sheetView>
  </sheetViews>
  <sheetFormatPr baseColWidth="10" defaultColWidth="8.83203125" defaultRowHeight="13"/>
  <cols>
    <col min="1" max="1" width="9.6640625" customWidth="1"/>
    <col min="2" max="2" width="28.6640625" customWidth="1"/>
    <col min="3" max="3" width="7.6640625" customWidth="1"/>
    <col min="4" max="6" width="11.6640625" customWidth="1"/>
    <col min="7" max="7" width="12.1640625" customWidth="1"/>
    <col min="8" max="8" width="5.6640625" customWidth="1"/>
    <col min="9" max="12" width="10.6640625" customWidth="1"/>
    <col min="13" max="14" width="9.6640625" customWidth="1"/>
    <col min="15" max="15" width="7.6640625" customWidth="1"/>
    <col min="16" max="26" width="9.6640625" customWidth="1"/>
    <col min="27" max="28" width="3.6640625" customWidth="1"/>
    <col min="29" max="29" width="15.6640625" customWidth="1"/>
    <col min="30" max="30" width="9.6640625" customWidth="1"/>
    <col min="31" max="37" width="7.6640625" customWidth="1"/>
    <col min="38" max="38" width="10.6640625" customWidth="1"/>
    <col min="39" max="39" width="1.6640625" customWidth="1"/>
    <col min="40" max="40" width="19.6640625" customWidth="1"/>
    <col min="41" max="41" width="9.6640625" customWidth="1"/>
  </cols>
  <sheetData>
    <row r="1" spans="1:47">
      <c r="B1" s="29"/>
      <c r="C1" s="45"/>
      <c r="D1" s="45"/>
      <c r="E1" s="45"/>
      <c r="F1" s="45"/>
      <c r="G1" s="45"/>
      <c r="H1" s="49"/>
      <c r="I1" s="49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3" t="s">
        <v>0</v>
      </c>
      <c r="AO1" s="1"/>
      <c r="AP1" s="1"/>
      <c r="AQ1" s="1"/>
      <c r="AR1" s="1"/>
      <c r="AS1" s="1"/>
      <c r="AT1" s="1"/>
      <c r="AU1" s="1"/>
    </row>
    <row r="2" spans="1:47" s="104" customFormat="1" ht="14">
      <c r="A2" s="48"/>
      <c r="B2" s="29"/>
      <c r="C2" s="45"/>
      <c r="D2" s="45"/>
      <c r="E2" s="45"/>
      <c r="F2" s="45"/>
      <c r="G2" s="45"/>
      <c r="H2" s="49"/>
      <c r="I2" s="49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3"/>
      <c r="AO2" s="1"/>
      <c r="AP2" s="1"/>
      <c r="AQ2" s="1"/>
      <c r="AR2" s="1"/>
      <c r="AS2" s="1"/>
      <c r="AT2" s="1"/>
      <c r="AU2" s="1"/>
    </row>
    <row r="3" spans="1:47" s="104" customFormat="1" ht="14">
      <c r="A3" s="48" t="s">
        <v>63</v>
      </c>
      <c r="B3" s="29"/>
      <c r="C3" s="45"/>
      <c r="D3" s="45"/>
      <c r="E3" s="45"/>
      <c r="F3" s="45"/>
      <c r="G3" s="45"/>
      <c r="H3" s="49"/>
      <c r="I3" s="49"/>
      <c r="J3" s="2"/>
      <c r="K3" s="2"/>
      <c r="L3" s="2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"/>
      <c r="AO3" s="1"/>
      <c r="AP3" s="1"/>
      <c r="AQ3" s="1"/>
      <c r="AR3" s="1"/>
      <c r="AS3" s="1"/>
      <c r="AT3" s="1"/>
      <c r="AU3" s="1"/>
    </row>
    <row r="4" spans="1:47" s="104" customFormat="1" ht="14">
      <c r="A4" s="48"/>
      <c r="B4" s="29"/>
      <c r="C4" s="45"/>
      <c r="D4" s="45"/>
      <c r="E4" s="45"/>
      <c r="F4" s="45"/>
      <c r="G4" s="45"/>
      <c r="H4" s="49"/>
      <c r="I4" s="49"/>
      <c r="J4" s="2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3"/>
      <c r="AO4" s="1"/>
      <c r="AP4" s="1"/>
      <c r="AQ4" s="1"/>
      <c r="AR4" s="1"/>
      <c r="AS4" s="1"/>
      <c r="AT4" s="1"/>
      <c r="AU4" s="1"/>
    </row>
    <row r="5" spans="1:47" s="104" customFormat="1" ht="14">
      <c r="A5" s="48"/>
      <c r="B5" s="29"/>
      <c r="C5" s="45"/>
      <c r="D5" s="45"/>
      <c r="E5" s="45"/>
      <c r="F5" s="45"/>
      <c r="G5" s="45"/>
      <c r="H5" s="49"/>
      <c r="I5" s="49"/>
      <c r="J5" s="2"/>
      <c r="K5" s="2"/>
      <c r="L5" s="2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3"/>
      <c r="AO5" s="1"/>
      <c r="AP5" s="1"/>
      <c r="AQ5" s="1"/>
      <c r="AR5" s="1"/>
      <c r="AS5" s="1"/>
      <c r="AT5" s="1"/>
      <c r="AU5" s="1"/>
    </row>
    <row r="6" spans="1:47">
      <c r="A6" s="50" t="s">
        <v>1</v>
      </c>
      <c r="B6" s="51"/>
      <c r="C6" s="47" t="s">
        <v>47</v>
      </c>
      <c r="D6" s="45"/>
      <c r="E6" s="45"/>
      <c r="F6" s="45"/>
      <c r="G6" s="45"/>
      <c r="H6" s="49"/>
      <c r="I6" s="49"/>
      <c r="J6" s="2"/>
      <c r="K6" s="2"/>
      <c r="L6" s="2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3" t="s">
        <v>0</v>
      </c>
      <c r="AO6" s="1"/>
      <c r="AP6" s="1"/>
      <c r="AQ6" s="1"/>
      <c r="AR6" s="1"/>
      <c r="AS6" s="1"/>
      <c r="AT6" s="1"/>
      <c r="AU6" s="1"/>
    </row>
    <row r="7" spans="1:47" ht="14">
      <c r="A7" s="50" t="s">
        <v>2</v>
      </c>
      <c r="B7" s="52"/>
      <c r="C7" s="52"/>
      <c r="D7" s="52"/>
      <c r="E7" s="53" t="s">
        <v>3</v>
      </c>
      <c r="F7" s="4">
        <v>65</v>
      </c>
      <c r="G7" s="53" t="s">
        <v>4</v>
      </c>
      <c r="H7" s="53"/>
      <c r="I7" s="52"/>
      <c r="J7" s="5"/>
      <c r="K7" s="5"/>
      <c r="L7" s="5"/>
      <c r="M7" s="1"/>
      <c r="N7" s="2"/>
      <c r="O7" s="6"/>
      <c r="P7" s="1"/>
      <c r="Q7" s="1"/>
      <c r="R7" s="1"/>
      <c r="S7" s="1"/>
      <c r="T7" s="1"/>
      <c r="U7" s="1"/>
      <c r="V7" s="1"/>
      <c r="W7" s="1"/>
      <c r="X7" s="1"/>
      <c r="Y7" s="1"/>
      <c r="Z7" s="3" t="s">
        <v>0</v>
      </c>
      <c r="AO7" s="1"/>
      <c r="AP7" s="1"/>
      <c r="AQ7" s="1"/>
      <c r="AR7" s="1"/>
      <c r="AS7" s="1"/>
      <c r="AT7" s="1"/>
      <c r="AU7" s="1"/>
    </row>
    <row r="8" spans="1:47" ht="14">
      <c r="A8" s="54" t="s">
        <v>64</v>
      </c>
      <c r="B8" s="55"/>
      <c r="C8" s="52"/>
      <c r="D8" s="52"/>
      <c r="E8" s="52"/>
      <c r="F8" s="52"/>
      <c r="G8" s="52"/>
      <c r="H8" s="52"/>
      <c r="I8" s="52"/>
      <c r="J8" s="5"/>
      <c r="K8" s="5"/>
      <c r="L8" s="5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O8" s="1"/>
      <c r="AP8" s="1"/>
      <c r="AQ8" s="1"/>
      <c r="AR8" s="1"/>
      <c r="AS8" s="1"/>
      <c r="AT8" s="1"/>
      <c r="AU8" s="1"/>
    </row>
    <row r="9" spans="1:47" ht="14">
      <c r="A9" s="29"/>
      <c r="B9" s="53" t="s">
        <v>5</v>
      </c>
      <c r="C9" s="52"/>
      <c r="D9" s="52"/>
      <c r="E9" s="52"/>
      <c r="F9" s="29"/>
      <c r="G9" s="52"/>
      <c r="H9" s="52"/>
      <c r="I9" s="52"/>
      <c r="J9" s="5"/>
      <c r="K9" s="5"/>
      <c r="L9" s="5"/>
      <c r="M9" s="1"/>
      <c r="N9" s="2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3" t="s">
        <v>0</v>
      </c>
      <c r="AO9" s="1"/>
      <c r="AP9" s="1"/>
      <c r="AQ9" s="1"/>
      <c r="AR9" s="1"/>
      <c r="AS9" s="1"/>
      <c r="AT9" s="1"/>
      <c r="AU9" s="1"/>
    </row>
    <row r="10" spans="1:47" ht="14">
      <c r="A10" s="29"/>
      <c r="B10" s="53" t="s">
        <v>6</v>
      </c>
      <c r="C10" s="52"/>
      <c r="D10" s="52"/>
      <c r="E10" s="29"/>
      <c r="F10" s="52"/>
      <c r="G10" s="52"/>
      <c r="H10" s="52"/>
      <c r="I10" s="52"/>
      <c r="J10" s="5"/>
      <c r="K10" s="5"/>
      <c r="L10" s="5"/>
      <c r="M10" s="1"/>
      <c r="N10" s="1"/>
      <c r="S10" s="1"/>
      <c r="T10" s="1"/>
      <c r="U10" s="1"/>
      <c r="V10" s="1"/>
      <c r="W10" s="1"/>
      <c r="X10" s="1"/>
      <c r="Y10" s="1"/>
      <c r="Z10" s="7" t="s">
        <v>0</v>
      </c>
      <c r="AO10" s="1"/>
      <c r="AP10" s="1"/>
      <c r="AQ10" s="1"/>
      <c r="AR10" s="1"/>
      <c r="AS10" s="1"/>
      <c r="AT10" s="1"/>
      <c r="AU10" s="1"/>
    </row>
    <row r="11" spans="1:47" ht="14">
      <c r="A11" s="52"/>
      <c r="B11" s="52"/>
      <c r="C11" s="53"/>
      <c r="D11" s="53"/>
      <c r="E11" s="56" t="s">
        <v>7</v>
      </c>
      <c r="F11" s="56" t="s">
        <v>8</v>
      </c>
      <c r="G11" s="57" t="s">
        <v>9</v>
      </c>
      <c r="H11" s="52"/>
      <c r="I11" s="52"/>
      <c r="J11" s="5"/>
      <c r="K11" s="5"/>
      <c r="L11" s="5"/>
      <c r="M11" s="1"/>
      <c r="N11" s="1"/>
      <c r="S11" s="1"/>
      <c r="T11" s="1"/>
      <c r="U11" s="1"/>
      <c r="V11" s="1"/>
      <c r="W11" s="1"/>
      <c r="X11" s="1"/>
      <c r="Y11" s="1"/>
      <c r="Z11" s="1"/>
      <c r="AO11" s="1"/>
      <c r="AP11" s="1"/>
      <c r="AQ11" s="1"/>
      <c r="AR11" s="1"/>
      <c r="AS11" s="1"/>
      <c r="AT11" s="1"/>
      <c r="AU11" s="1"/>
    </row>
    <row r="12" spans="1:47" ht="14">
      <c r="A12" s="58" t="s">
        <v>0</v>
      </c>
      <c r="B12" s="53"/>
      <c r="C12" s="59" t="s">
        <v>10</v>
      </c>
      <c r="D12" s="60" t="s">
        <v>11</v>
      </c>
      <c r="E12" s="60" t="s">
        <v>12</v>
      </c>
      <c r="F12" s="60" t="s">
        <v>13</v>
      </c>
      <c r="G12" s="61" t="s">
        <v>14</v>
      </c>
      <c r="H12" s="52"/>
      <c r="I12" s="62"/>
      <c r="J12" s="8"/>
      <c r="K12" s="8"/>
      <c r="L12" s="8"/>
      <c r="M12" s="1"/>
      <c r="N12" s="9"/>
      <c r="S12" s="1"/>
      <c r="T12" s="1"/>
      <c r="U12" s="1"/>
      <c r="V12" s="1"/>
      <c r="W12" s="1"/>
      <c r="X12" s="1"/>
      <c r="Y12" s="1"/>
      <c r="Z12" s="1"/>
      <c r="AO12" s="1"/>
      <c r="AP12" s="1"/>
      <c r="AQ12" s="1"/>
      <c r="AR12" s="1"/>
      <c r="AS12" s="1"/>
      <c r="AT12" s="1"/>
      <c r="AU12" s="1"/>
    </row>
    <row r="13" spans="1:47" ht="6" customHeight="1">
      <c r="A13" s="63"/>
      <c r="B13" s="64"/>
      <c r="C13" s="65"/>
      <c r="D13" s="10"/>
      <c r="E13" s="10"/>
      <c r="F13" s="66"/>
      <c r="G13" s="67"/>
      <c r="H13" s="52"/>
      <c r="I13" s="62"/>
      <c r="J13" s="8"/>
      <c r="K13" s="8"/>
      <c r="L13" s="8"/>
      <c r="M13" s="1"/>
      <c r="N13" s="9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7"/>
      <c r="AO13" s="1"/>
      <c r="AP13" s="1"/>
      <c r="AQ13" s="1"/>
      <c r="AR13" s="1"/>
      <c r="AS13" s="1"/>
      <c r="AT13" s="1"/>
      <c r="AU13" s="1"/>
    </row>
    <row r="14" spans="1:47" ht="14">
      <c r="A14" s="48" t="s">
        <v>15</v>
      </c>
      <c r="B14" s="52"/>
      <c r="C14" s="52"/>
      <c r="D14" s="52"/>
      <c r="E14" s="52"/>
      <c r="F14" s="52"/>
      <c r="G14" s="52"/>
      <c r="H14" s="52"/>
      <c r="I14" s="52"/>
      <c r="J14" s="5"/>
      <c r="K14" s="5"/>
      <c r="L14" s="5"/>
      <c r="M14" s="1"/>
      <c r="N14" s="2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3" t="s">
        <v>0</v>
      </c>
      <c r="AO14" s="1"/>
      <c r="AP14" s="1"/>
      <c r="AQ14" s="1"/>
      <c r="AR14" s="1"/>
      <c r="AS14" s="1"/>
      <c r="AT14" s="1"/>
      <c r="AU14" s="1"/>
    </row>
    <row r="15" spans="1:47" ht="14">
      <c r="A15" s="52"/>
      <c r="B15" t="s">
        <v>60</v>
      </c>
      <c r="C15" t="s">
        <v>23</v>
      </c>
      <c r="D15" s="90">
        <v>1</v>
      </c>
      <c r="E15" s="100">
        <v>2.8</v>
      </c>
      <c r="F15" s="101">
        <f>+D15*E15</f>
        <v>2.8</v>
      </c>
      <c r="G15" s="97" t="s">
        <v>17</v>
      </c>
      <c r="H15" s="52"/>
      <c r="I15" s="52"/>
      <c r="J15" s="5"/>
      <c r="K15" s="5"/>
      <c r="L15" s="5"/>
      <c r="M15" s="1"/>
      <c r="N15" s="2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3"/>
      <c r="AO15" s="1"/>
      <c r="AP15" s="1"/>
      <c r="AQ15" s="1"/>
      <c r="AR15" s="1"/>
      <c r="AS15" s="1"/>
      <c r="AT15" s="1"/>
      <c r="AU15" s="1"/>
    </row>
    <row r="16" spans="1:47" ht="14">
      <c r="A16" s="52"/>
      <c r="B16" s="68" t="s">
        <v>16</v>
      </c>
      <c r="C16" s="69" t="s">
        <v>61</v>
      </c>
      <c r="D16" s="12">
        <v>100</v>
      </c>
      <c r="E16" s="13">
        <v>0.35</v>
      </c>
      <c r="F16" s="14">
        <f>+D16*E16</f>
        <v>35</v>
      </c>
      <c r="G16" s="67" t="s">
        <v>17</v>
      </c>
      <c r="H16" s="52"/>
      <c r="I16" s="29"/>
      <c r="J16" s="5"/>
      <c r="K16" s="5"/>
      <c r="L16" s="5"/>
      <c r="M16" s="1"/>
      <c r="N16" s="2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3"/>
      <c r="AO16" s="1"/>
      <c r="AP16" s="1"/>
      <c r="AQ16" s="1"/>
      <c r="AR16" s="1"/>
      <c r="AS16" s="1"/>
      <c r="AT16" s="1"/>
      <c r="AU16" s="1"/>
    </row>
    <row r="17" spans="1:47" s="104" customFormat="1" ht="14">
      <c r="A17" s="52"/>
      <c r="B17" s="68" t="s">
        <v>18</v>
      </c>
      <c r="C17" s="29"/>
      <c r="D17" s="13"/>
      <c r="E17" s="13"/>
      <c r="F17" s="14"/>
      <c r="G17" s="29"/>
      <c r="H17" s="52"/>
      <c r="I17" s="29"/>
      <c r="J17" s="5"/>
      <c r="K17" s="5"/>
      <c r="L17" s="5"/>
      <c r="M17" s="1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3"/>
      <c r="AO17" s="1"/>
      <c r="AP17" s="1"/>
      <c r="AQ17" s="1"/>
      <c r="AR17" s="1"/>
      <c r="AS17" s="1"/>
      <c r="AT17" s="1"/>
      <c r="AU17" s="1"/>
    </row>
    <row r="18" spans="1:47" ht="14">
      <c r="A18" s="52"/>
      <c r="B18" s="98" t="s">
        <v>56</v>
      </c>
      <c r="C18" s="99" t="s">
        <v>19</v>
      </c>
      <c r="D18" s="102">
        <f>MAX(0,60-(((D21*2000)*(3/100))*0.65))</f>
        <v>60</v>
      </c>
      <c r="E18" s="100">
        <v>1</v>
      </c>
      <c r="F18" s="101">
        <f>+D18*E18</f>
        <v>60</v>
      </c>
      <c r="G18" s="97" t="s">
        <v>17</v>
      </c>
      <c r="H18" s="52"/>
      <c r="I18" s="29"/>
      <c r="J18" s="5"/>
      <c r="K18" s="5"/>
      <c r="L18" s="5"/>
      <c r="M18" s="1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3"/>
      <c r="AO18" s="1"/>
      <c r="AP18" s="1"/>
      <c r="AQ18" s="1"/>
      <c r="AR18" s="1"/>
      <c r="AS18" s="1"/>
      <c r="AT18" s="1"/>
      <c r="AU18" s="1"/>
    </row>
    <row r="19" spans="1:47" ht="14">
      <c r="A19" s="52"/>
      <c r="B19" s="96" t="s">
        <v>54</v>
      </c>
      <c r="C19" s="69" t="s">
        <v>19</v>
      </c>
      <c r="D19" s="102">
        <f>MAX(0,60-(((D21*2000)*(3/100))*0.8))</f>
        <v>60</v>
      </c>
      <c r="E19" s="13">
        <v>0.89</v>
      </c>
      <c r="F19" s="14">
        <f t="shared" ref="F19:F39" si="0">+D19*E19</f>
        <v>53.4</v>
      </c>
      <c r="G19" s="67" t="s">
        <v>17</v>
      </c>
      <c r="H19" s="52"/>
      <c r="I19" s="29"/>
      <c r="J19" s="5"/>
      <c r="K19" s="5"/>
      <c r="L19" s="5"/>
      <c r="M19" s="15"/>
      <c r="N19" s="2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3"/>
      <c r="AO19" s="1"/>
      <c r="AP19" s="1"/>
      <c r="AQ19" s="1"/>
      <c r="AR19" s="1"/>
      <c r="AS19" s="1"/>
      <c r="AT19" s="1"/>
      <c r="AU19" s="1"/>
    </row>
    <row r="20" spans="1:47" ht="14">
      <c r="A20" s="52"/>
      <c r="B20" s="96" t="s">
        <v>55</v>
      </c>
      <c r="C20" s="69" t="s">
        <v>19</v>
      </c>
      <c r="D20" s="102">
        <f>MAX(0,60-(((D21*2000)*(2.5/100))*0.8))</f>
        <v>60</v>
      </c>
      <c r="E20" s="13">
        <v>0.57999999999999996</v>
      </c>
      <c r="F20" s="101">
        <f t="shared" si="0"/>
        <v>34.799999999999997</v>
      </c>
      <c r="G20" s="67" t="s">
        <v>17</v>
      </c>
      <c r="H20" s="52"/>
      <c r="I20" s="52"/>
      <c r="J20" s="5"/>
      <c r="K20" s="5"/>
      <c r="L20" s="5"/>
      <c r="M20" s="15"/>
      <c r="N20" s="2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O20" s="1"/>
      <c r="AP20" s="1"/>
      <c r="AQ20" s="1"/>
      <c r="AR20" s="1"/>
      <c r="AS20" s="1"/>
      <c r="AT20" s="1"/>
      <c r="AU20" s="1"/>
    </row>
    <row r="21" spans="1:47" ht="14">
      <c r="A21" s="52"/>
      <c r="B21" s="68" t="s">
        <v>50</v>
      </c>
      <c r="C21" s="69" t="s">
        <v>21</v>
      </c>
      <c r="D21" s="12">
        <v>0</v>
      </c>
      <c r="E21" s="13">
        <v>0</v>
      </c>
      <c r="F21" s="14">
        <f>+D21*E21</f>
        <v>0</v>
      </c>
      <c r="G21" s="67" t="s">
        <v>17</v>
      </c>
      <c r="H21" s="52"/>
      <c r="I21" s="52"/>
      <c r="J21" s="5"/>
      <c r="K21" s="5"/>
      <c r="L21" s="5"/>
      <c r="M21" s="1"/>
      <c r="N21" s="2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3"/>
      <c r="AO21" s="1"/>
      <c r="AP21" s="1"/>
      <c r="AQ21" s="1"/>
      <c r="AR21" s="1"/>
      <c r="AS21" s="1"/>
      <c r="AT21" s="1"/>
      <c r="AU21" s="1"/>
    </row>
    <row r="22" spans="1:47" s="104" customFormat="1" ht="14">
      <c r="A22" s="52"/>
      <c r="B22" s="98" t="s">
        <v>57</v>
      </c>
      <c r="C22" s="99" t="s">
        <v>23</v>
      </c>
      <c r="D22" s="90">
        <v>1</v>
      </c>
      <c r="E22" s="100">
        <v>10</v>
      </c>
      <c r="F22" s="101">
        <f>+D22*E22</f>
        <v>10</v>
      </c>
      <c r="G22" s="97" t="s">
        <v>17</v>
      </c>
      <c r="H22" s="52"/>
      <c r="I22" s="52"/>
      <c r="J22" s="5"/>
      <c r="K22" s="5"/>
      <c r="L22" s="5"/>
      <c r="M22" s="1"/>
      <c r="N22" s="2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3"/>
      <c r="AO22" s="1"/>
      <c r="AP22" s="1"/>
      <c r="AQ22" s="1"/>
      <c r="AR22" s="1"/>
      <c r="AS22" s="1"/>
      <c r="AT22" s="1"/>
      <c r="AU22" s="1"/>
    </row>
    <row r="23" spans="1:47" ht="14">
      <c r="A23" s="52"/>
      <c r="B23" s="68" t="s">
        <v>20</v>
      </c>
      <c r="C23" s="69" t="s">
        <v>21</v>
      </c>
      <c r="D23" s="12">
        <v>0.33</v>
      </c>
      <c r="E23" s="13">
        <v>40</v>
      </c>
      <c r="F23" s="14">
        <f>+D23*E23</f>
        <v>13.200000000000001</v>
      </c>
      <c r="G23" s="67" t="s">
        <v>17</v>
      </c>
      <c r="H23" s="52"/>
      <c r="I23" s="52"/>
      <c r="K23" s="5"/>
      <c r="L23" s="5"/>
      <c r="M23" s="1"/>
      <c r="N23" s="2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3"/>
      <c r="AO23" s="1"/>
      <c r="AP23" s="1"/>
      <c r="AQ23" s="1"/>
      <c r="AR23" s="1"/>
      <c r="AS23" s="1"/>
      <c r="AT23" s="1"/>
      <c r="AU23" s="1"/>
    </row>
    <row r="24" spans="1:47" ht="14">
      <c r="A24" s="52"/>
      <c r="B24" s="68" t="s">
        <v>22</v>
      </c>
      <c r="C24" s="69" t="s">
        <v>23</v>
      </c>
      <c r="D24" s="12">
        <v>1</v>
      </c>
      <c r="E24" s="13">
        <v>22</v>
      </c>
      <c r="F24" s="14">
        <f t="shared" si="0"/>
        <v>22</v>
      </c>
      <c r="G24" s="67" t="s">
        <v>17</v>
      </c>
      <c r="H24" s="52"/>
      <c r="I24" s="52"/>
      <c r="J24" s="5"/>
      <c r="K24" s="5"/>
      <c r="L24" s="5"/>
      <c r="M24" s="1"/>
      <c r="N24" s="1"/>
      <c r="O24" s="6"/>
      <c r="R24" s="1"/>
      <c r="S24" s="1"/>
      <c r="T24" s="1"/>
      <c r="U24" s="1"/>
      <c r="V24" s="1"/>
      <c r="W24" s="1"/>
      <c r="X24" s="1"/>
      <c r="Y24" s="1"/>
      <c r="Z24" s="3"/>
      <c r="AO24" s="1"/>
      <c r="AP24" s="1"/>
      <c r="AQ24" s="1"/>
      <c r="AR24" s="1"/>
      <c r="AS24" s="1"/>
      <c r="AT24" s="1"/>
      <c r="AU24" s="1"/>
    </row>
    <row r="25" spans="1:47" ht="14">
      <c r="A25" s="52"/>
      <c r="B25" s="68" t="s">
        <v>24</v>
      </c>
      <c r="C25" s="69" t="s">
        <v>23</v>
      </c>
      <c r="D25" s="12">
        <v>1</v>
      </c>
      <c r="E25" s="13">
        <v>11</v>
      </c>
      <c r="F25" s="14">
        <f t="shared" si="0"/>
        <v>11</v>
      </c>
      <c r="G25" s="67" t="s">
        <v>17</v>
      </c>
      <c r="H25" s="52"/>
      <c r="I25" s="52"/>
      <c r="J25" s="5"/>
      <c r="K25" s="5"/>
      <c r="L25" s="5"/>
      <c r="M25" s="1"/>
      <c r="N25" s="2"/>
      <c r="O25" s="1"/>
      <c r="R25" s="1"/>
      <c r="S25" s="1"/>
      <c r="T25" s="1"/>
      <c r="U25" s="1"/>
      <c r="V25" s="1"/>
      <c r="W25" s="1"/>
      <c r="X25" s="1"/>
      <c r="Y25" s="1"/>
      <c r="Z25" s="3"/>
      <c r="AO25" s="1"/>
      <c r="AP25" s="1"/>
      <c r="AQ25" s="1"/>
      <c r="AR25" s="1"/>
      <c r="AS25" s="1"/>
      <c r="AT25" s="1"/>
      <c r="AU25" s="1"/>
    </row>
    <row r="26" spans="1:47" ht="14">
      <c r="A26" s="52"/>
      <c r="B26" s="68" t="s">
        <v>25</v>
      </c>
      <c r="C26" s="69" t="s">
        <v>23</v>
      </c>
      <c r="D26" s="12">
        <v>0.75</v>
      </c>
      <c r="E26" s="13">
        <v>20</v>
      </c>
      <c r="F26" s="14">
        <f t="shared" si="0"/>
        <v>15</v>
      </c>
      <c r="G26" s="67" t="s">
        <v>17</v>
      </c>
      <c r="H26" s="52"/>
      <c r="I26" s="52"/>
      <c r="J26" s="5"/>
      <c r="K26" s="5"/>
      <c r="L26" s="5"/>
      <c r="M26" s="1"/>
      <c r="N26" s="1"/>
      <c r="O26" s="1"/>
      <c r="S26" s="1"/>
      <c r="T26" s="1"/>
      <c r="U26" s="1"/>
      <c r="V26" s="1"/>
      <c r="W26" s="1"/>
      <c r="X26" s="1"/>
      <c r="Y26" s="1"/>
      <c r="Z26" s="3"/>
      <c r="AO26" s="1"/>
      <c r="AP26" s="1"/>
      <c r="AQ26" s="1"/>
      <c r="AR26" s="1"/>
      <c r="AS26" s="1"/>
      <c r="AT26" s="1"/>
      <c r="AU26" s="1"/>
    </row>
    <row r="27" spans="1:47" ht="14">
      <c r="A27" s="52"/>
      <c r="B27" s="68" t="s">
        <v>26</v>
      </c>
      <c r="C27" s="69" t="s">
        <v>23</v>
      </c>
      <c r="D27" s="12">
        <v>1</v>
      </c>
      <c r="E27" s="13">
        <v>0</v>
      </c>
      <c r="F27" s="14">
        <f t="shared" si="0"/>
        <v>0</v>
      </c>
      <c r="G27" s="67" t="s">
        <v>17</v>
      </c>
      <c r="H27" s="52"/>
      <c r="I27" s="52"/>
      <c r="J27" s="5"/>
      <c r="K27" s="5"/>
      <c r="L27" s="5"/>
      <c r="M27" s="1"/>
      <c r="N27" s="1"/>
      <c r="O27" s="1"/>
      <c r="P27" s="1"/>
      <c r="Q27" s="1"/>
      <c r="S27" s="1"/>
      <c r="T27" s="1"/>
      <c r="U27" s="1"/>
      <c r="V27" s="1"/>
      <c r="W27" s="1"/>
      <c r="X27" s="1"/>
      <c r="Y27" s="1"/>
      <c r="Z27" s="3"/>
      <c r="AO27" s="1"/>
      <c r="AP27" s="1"/>
      <c r="AQ27" s="1"/>
      <c r="AR27" s="1"/>
      <c r="AS27" s="1"/>
      <c r="AT27" s="1"/>
      <c r="AU27" s="1"/>
    </row>
    <row r="28" spans="1:47" s="104" customFormat="1" ht="14">
      <c r="A28" s="52"/>
      <c r="B28" s="98" t="s">
        <v>62</v>
      </c>
      <c r="C28" s="99" t="s">
        <v>23</v>
      </c>
      <c r="D28" s="90">
        <v>1</v>
      </c>
      <c r="E28" s="100">
        <v>0</v>
      </c>
      <c r="F28" s="101">
        <f>+D28*E28</f>
        <v>0</v>
      </c>
      <c r="G28" s="97" t="s">
        <v>17</v>
      </c>
      <c r="H28" s="52"/>
      <c r="I28" s="52"/>
      <c r="J28" s="5"/>
      <c r="K28" s="5"/>
      <c r="L28" s="5"/>
      <c r="M28" s="1"/>
      <c r="N28" s="1"/>
      <c r="O28" s="1"/>
      <c r="P28" s="1"/>
      <c r="Q28" s="1"/>
      <c r="S28" s="1"/>
      <c r="T28" s="1"/>
      <c r="U28" s="1"/>
      <c r="V28" s="1"/>
      <c r="W28" s="1"/>
      <c r="X28" s="1"/>
      <c r="Y28" s="1"/>
      <c r="Z28" s="3"/>
      <c r="AO28" s="1"/>
      <c r="AP28" s="1"/>
      <c r="AQ28" s="1"/>
      <c r="AR28" s="1"/>
      <c r="AS28" s="1"/>
      <c r="AT28" s="1"/>
      <c r="AU28" s="1"/>
    </row>
    <row r="29" spans="1:47" ht="14">
      <c r="A29" s="52"/>
      <c r="B29" s="70" t="s">
        <v>27</v>
      </c>
      <c r="C29" s="69" t="s">
        <v>23</v>
      </c>
      <c r="D29" s="12">
        <v>0</v>
      </c>
      <c r="E29" s="13">
        <v>6</v>
      </c>
      <c r="F29" s="14">
        <f t="shared" si="0"/>
        <v>0</v>
      </c>
      <c r="G29" s="67" t="s">
        <v>17</v>
      </c>
      <c r="H29" s="52"/>
      <c r="I29" s="52"/>
      <c r="J29" s="5"/>
      <c r="K29" s="5"/>
      <c r="L29" s="5"/>
      <c r="M29" s="1"/>
      <c r="N29" s="1"/>
      <c r="O29" s="1"/>
      <c r="P29" s="16"/>
      <c r="Q29" s="1"/>
      <c r="S29" s="1"/>
      <c r="T29" s="1"/>
      <c r="U29" s="1"/>
      <c r="V29" s="1"/>
      <c r="W29" s="1"/>
      <c r="X29" s="1"/>
      <c r="Y29" s="1"/>
      <c r="Z29" s="3"/>
      <c r="AO29" s="1"/>
      <c r="AP29" s="1"/>
      <c r="AQ29" s="1"/>
      <c r="AR29" s="1"/>
      <c r="AS29" s="1"/>
      <c r="AT29" s="1"/>
      <c r="AU29" s="1"/>
    </row>
    <row r="30" spans="1:47" ht="14">
      <c r="A30" s="52"/>
      <c r="B30" s="68" t="s">
        <v>28</v>
      </c>
      <c r="C30" s="69" t="s">
        <v>29</v>
      </c>
      <c r="D30" s="12">
        <v>0</v>
      </c>
      <c r="E30" s="13">
        <v>12</v>
      </c>
      <c r="F30" s="14">
        <f t="shared" si="0"/>
        <v>0</v>
      </c>
      <c r="G30" s="67" t="s">
        <v>17</v>
      </c>
      <c r="H30" s="52"/>
      <c r="I30" s="52"/>
      <c r="J30" s="5"/>
      <c r="K30" s="5"/>
      <c r="L30" s="5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3"/>
      <c r="AO30" s="1"/>
      <c r="AP30" s="1"/>
      <c r="AQ30" s="1"/>
      <c r="AR30" s="1"/>
      <c r="AS30" s="1"/>
      <c r="AT30" s="1"/>
      <c r="AU30" s="1"/>
    </row>
    <row r="31" spans="1:47" ht="14">
      <c r="A31" s="52"/>
      <c r="B31" s="68" t="s">
        <v>30</v>
      </c>
      <c r="C31" s="69" t="s">
        <v>31</v>
      </c>
      <c r="D31" s="80">
        <f>+F7</f>
        <v>65</v>
      </c>
      <c r="E31" s="13">
        <v>0</v>
      </c>
      <c r="F31" s="14">
        <f t="shared" si="0"/>
        <v>0</v>
      </c>
      <c r="G31" s="67" t="s">
        <v>17</v>
      </c>
      <c r="H31" s="29"/>
      <c r="I31" s="52"/>
      <c r="J31" s="5"/>
      <c r="M31" s="1"/>
      <c r="N31" s="2"/>
      <c r="O31" s="6"/>
      <c r="P31" s="1"/>
      <c r="Q31" s="1"/>
      <c r="R31" s="1"/>
      <c r="S31" s="1"/>
      <c r="T31" s="1"/>
      <c r="U31" s="1"/>
      <c r="V31" s="1"/>
      <c r="W31" s="1"/>
      <c r="X31" s="1"/>
      <c r="Y31" s="1"/>
      <c r="Z31" s="3"/>
      <c r="AO31" s="1"/>
      <c r="AP31" s="1"/>
      <c r="AQ31" s="1"/>
      <c r="AR31" s="1"/>
      <c r="AS31" s="1"/>
      <c r="AT31" s="1"/>
      <c r="AU31" s="1"/>
    </row>
    <row r="32" spans="1:47" ht="14">
      <c r="A32" s="52"/>
      <c r="B32" s="68" t="s">
        <v>32</v>
      </c>
      <c r="C32" s="69" t="s">
        <v>31</v>
      </c>
      <c r="D32" s="80">
        <f>+F7</f>
        <v>65</v>
      </c>
      <c r="E32" s="13">
        <v>0.55000000000000004</v>
      </c>
      <c r="F32" s="14">
        <f t="shared" si="0"/>
        <v>35.75</v>
      </c>
      <c r="G32" s="67" t="s">
        <v>17</v>
      </c>
      <c r="H32" s="52"/>
      <c r="I32" s="52"/>
      <c r="J32" s="5"/>
      <c r="K32" s="5"/>
      <c r="L32" s="5"/>
      <c r="M32" s="1"/>
      <c r="N32" s="2"/>
      <c r="O32" s="6"/>
      <c r="P32" s="1"/>
      <c r="Q32" s="1"/>
      <c r="R32" s="1"/>
      <c r="S32" s="1"/>
      <c r="T32" s="1"/>
      <c r="U32" s="1"/>
      <c r="V32" s="1"/>
      <c r="W32" s="1"/>
      <c r="X32" s="1"/>
      <c r="Y32" s="1"/>
      <c r="Z32" s="3"/>
      <c r="AO32" s="1"/>
      <c r="AP32" s="1"/>
      <c r="AQ32" s="1"/>
      <c r="AR32" s="1"/>
      <c r="AS32" s="1"/>
      <c r="AT32" s="1"/>
      <c r="AU32" s="1"/>
    </row>
    <row r="33" spans="1:47" ht="14">
      <c r="A33" s="52"/>
      <c r="B33" s="68" t="s">
        <v>33</v>
      </c>
      <c r="C33" s="69" t="s">
        <v>23</v>
      </c>
      <c r="D33" s="12">
        <v>1</v>
      </c>
      <c r="E33" s="13">
        <v>25</v>
      </c>
      <c r="F33" s="14">
        <f t="shared" si="0"/>
        <v>25</v>
      </c>
      <c r="G33" s="67" t="s">
        <v>17</v>
      </c>
      <c r="H33" s="52"/>
      <c r="I33" s="52"/>
      <c r="J33" s="5"/>
      <c r="L33" s="5"/>
      <c r="M33" s="1"/>
      <c r="N33" s="2"/>
      <c r="O33" s="6"/>
      <c r="P33" s="1"/>
      <c r="Q33" s="1"/>
      <c r="R33" s="1"/>
      <c r="S33" s="1"/>
      <c r="T33" s="1"/>
      <c r="U33" s="1"/>
      <c r="V33" s="1"/>
      <c r="W33" s="1"/>
      <c r="X33" s="1"/>
      <c r="Y33" s="1"/>
      <c r="Z33" s="3"/>
      <c r="AO33" s="1"/>
      <c r="AP33" s="1"/>
      <c r="AQ33" s="1"/>
      <c r="AR33" s="1"/>
      <c r="AS33" s="1"/>
      <c r="AT33" s="1"/>
      <c r="AU33" s="1"/>
    </row>
    <row r="34" spans="1:47" ht="14">
      <c r="A34" s="52"/>
      <c r="B34" s="68" t="s">
        <v>34</v>
      </c>
      <c r="C34" s="69" t="s">
        <v>23</v>
      </c>
      <c r="D34" s="12">
        <v>0</v>
      </c>
      <c r="E34" s="13">
        <v>10</v>
      </c>
      <c r="F34" s="14">
        <f t="shared" si="0"/>
        <v>0</v>
      </c>
      <c r="G34" s="67" t="s">
        <v>17</v>
      </c>
      <c r="H34" s="52"/>
      <c r="I34" s="52"/>
      <c r="J34" s="5"/>
      <c r="L34" s="5"/>
      <c r="M34" s="1"/>
      <c r="N34" s="2"/>
      <c r="O34" s="6"/>
      <c r="P34" s="1"/>
      <c r="Q34" s="1"/>
      <c r="R34" s="1"/>
      <c r="S34" s="1"/>
      <c r="T34" s="1"/>
      <c r="U34" s="1"/>
      <c r="V34" s="1"/>
      <c r="W34" s="1"/>
      <c r="X34" s="1"/>
      <c r="Y34" s="1"/>
      <c r="Z34" s="3"/>
      <c r="AO34" s="1"/>
      <c r="AP34" s="1"/>
      <c r="AQ34" s="1"/>
      <c r="AR34" s="1"/>
      <c r="AS34" s="1"/>
      <c r="AT34" s="1"/>
      <c r="AU34" s="1"/>
    </row>
    <row r="35" spans="1:47" ht="14">
      <c r="A35" s="52"/>
      <c r="B35" s="94" t="s">
        <v>51</v>
      </c>
      <c r="C35" s="95" t="s">
        <v>23</v>
      </c>
      <c r="D35" s="90">
        <v>0</v>
      </c>
      <c r="E35" s="91">
        <v>35</v>
      </c>
      <c r="F35" s="92">
        <f t="shared" si="0"/>
        <v>0</v>
      </c>
      <c r="G35" s="93" t="s">
        <v>17</v>
      </c>
      <c r="H35" s="52"/>
      <c r="I35" s="52"/>
      <c r="J35" s="5"/>
      <c r="L35" s="5"/>
      <c r="M35" s="1"/>
      <c r="N35" s="2"/>
      <c r="O35" s="6"/>
      <c r="P35" s="1"/>
      <c r="Q35" s="1"/>
      <c r="R35" s="1"/>
      <c r="S35" s="1"/>
      <c r="T35" s="1"/>
      <c r="U35" s="1"/>
      <c r="V35" s="1"/>
      <c r="W35" s="1"/>
      <c r="X35" s="1"/>
      <c r="Y35" s="1"/>
      <c r="Z35" s="3"/>
      <c r="AO35" s="1"/>
      <c r="AP35" s="1"/>
      <c r="AQ35" s="1"/>
      <c r="AR35" s="1"/>
      <c r="AS35" s="1"/>
      <c r="AT35" s="1"/>
      <c r="AU35" s="1"/>
    </row>
    <row r="36" spans="1:47" ht="14">
      <c r="A36" s="52"/>
      <c r="B36" s="68" t="s">
        <v>35</v>
      </c>
      <c r="C36" s="69" t="s">
        <v>23</v>
      </c>
      <c r="D36" s="12">
        <v>1</v>
      </c>
      <c r="E36" s="13">
        <v>0</v>
      </c>
      <c r="F36" s="14">
        <f t="shared" si="0"/>
        <v>0</v>
      </c>
      <c r="G36" s="67" t="s">
        <v>17</v>
      </c>
      <c r="H36" s="52"/>
      <c r="I36" s="52"/>
      <c r="J36" s="5"/>
      <c r="K36" s="5"/>
      <c r="L36" s="5"/>
      <c r="M36" s="1"/>
      <c r="N36" s="2"/>
      <c r="O36" s="6"/>
      <c r="P36" s="1"/>
      <c r="Q36" s="1"/>
      <c r="R36" s="1"/>
      <c r="S36" s="1"/>
      <c r="T36" s="1"/>
      <c r="U36" s="1"/>
      <c r="V36" s="1"/>
      <c r="W36" s="1"/>
      <c r="X36" s="1"/>
      <c r="Y36" s="1"/>
      <c r="Z36" s="3"/>
      <c r="AO36" s="1"/>
      <c r="AP36" s="1"/>
      <c r="AQ36" s="1"/>
      <c r="AR36" s="1"/>
      <c r="AS36" s="1"/>
      <c r="AT36" s="1"/>
      <c r="AU36" s="1"/>
    </row>
    <row r="37" spans="1:47" ht="14">
      <c r="A37" s="52"/>
      <c r="B37" s="68" t="s">
        <v>36</v>
      </c>
      <c r="C37" s="69" t="s">
        <v>37</v>
      </c>
      <c r="D37" s="12">
        <v>1</v>
      </c>
      <c r="E37" s="13">
        <v>15.27</v>
      </c>
      <c r="F37" s="14">
        <f t="shared" si="0"/>
        <v>15.27</v>
      </c>
      <c r="G37" s="67" t="s">
        <v>17</v>
      </c>
      <c r="H37" s="52"/>
      <c r="I37" s="52"/>
      <c r="J37" s="5"/>
      <c r="K37" s="5"/>
      <c r="L37" s="5"/>
      <c r="M37" s="1"/>
      <c r="N37" s="2"/>
      <c r="O37" s="6"/>
      <c r="P37" s="1"/>
      <c r="Q37" s="1"/>
      <c r="R37" s="1"/>
      <c r="S37" s="1"/>
      <c r="T37" s="1"/>
      <c r="U37" s="1"/>
      <c r="V37" s="1"/>
      <c r="W37" s="1"/>
      <c r="X37" s="1"/>
      <c r="Y37" s="1"/>
      <c r="Z37" s="3"/>
      <c r="AO37" s="1"/>
      <c r="AP37" s="1"/>
      <c r="AQ37" s="1"/>
      <c r="AR37" s="1"/>
      <c r="AS37" s="1"/>
      <c r="AT37" s="1"/>
      <c r="AU37" s="1"/>
    </row>
    <row r="38" spans="1:47" ht="14">
      <c r="A38" s="29"/>
      <c r="B38" s="68" t="s">
        <v>38</v>
      </c>
      <c r="C38" s="69" t="s">
        <v>23</v>
      </c>
      <c r="D38" s="12">
        <v>1</v>
      </c>
      <c r="E38" s="13">
        <v>25</v>
      </c>
      <c r="F38" s="14">
        <f t="shared" si="0"/>
        <v>25</v>
      </c>
      <c r="G38" s="67" t="s">
        <v>17</v>
      </c>
      <c r="H38" s="52"/>
      <c r="I38" s="52"/>
      <c r="J38" s="5"/>
      <c r="K38" s="5"/>
      <c r="L38" s="5"/>
      <c r="M38" s="1"/>
      <c r="N38" s="2"/>
      <c r="O38" s="6"/>
      <c r="P38" s="1"/>
      <c r="Q38" s="1"/>
      <c r="R38" s="1"/>
      <c r="S38" s="1"/>
      <c r="T38" s="1"/>
      <c r="U38" s="1"/>
      <c r="V38" s="1"/>
      <c r="W38" s="1"/>
      <c r="X38" s="1"/>
      <c r="Y38" s="1"/>
      <c r="Z38" s="3"/>
      <c r="AO38" s="1"/>
      <c r="AP38" s="1"/>
      <c r="AQ38" s="1"/>
      <c r="AR38" s="1"/>
      <c r="AS38" s="1"/>
      <c r="AT38" s="1"/>
      <c r="AU38" s="1"/>
    </row>
    <row r="39" spans="1:47" ht="14.25" customHeight="1" thickBot="1">
      <c r="A39" s="52"/>
      <c r="B39" s="68" t="s">
        <v>39</v>
      </c>
      <c r="C39" s="69" t="s">
        <v>40</v>
      </c>
      <c r="D39" s="11">
        <f>+(SUM(F16:F38)/2)</f>
        <v>177.70999999999998</v>
      </c>
      <c r="E39" s="17">
        <v>5.5E-2</v>
      </c>
      <c r="F39" s="111">
        <f t="shared" si="0"/>
        <v>9.774049999999999</v>
      </c>
      <c r="G39" s="67" t="s">
        <v>17</v>
      </c>
      <c r="H39" s="52"/>
      <c r="I39" s="52"/>
      <c r="J39" s="5"/>
      <c r="K39" s="18"/>
      <c r="L39" s="5"/>
      <c r="M39" s="1"/>
      <c r="N39" s="1"/>
      <c r="O39" s="6"/>
      <c r="P39" s="1"/>
      <c r="Q39" s="1"/>
      <c r="R39" s="1"/>
      <c r="S39" s="1"/>
      <c r="T39" s="1"/>
      <c r="U39" s="1"/>
      <c r="V39" s="1"/>
      <c r="W39" s="1"/>
      <c r="X39" s="1"/>
      <c r="Y39" s="1"/>
      <c r="Z39" s="3"/>
      <c r="AO39" s="1"/>
      <c r="AP39" s="1"/>
      <c r="AQ39" s="1"/>
      <c r="AR39" s="1"/>
      <c r="AS39" s="1"/>
      <c r="AT39" s="1"/>
      <c r="AU39" s="1"/>
    </row>
    <row r="40" spans="1:47" ht="8.25" customHeight="1">
      <c r="A40" s="52"/>
      <c r="B40" s="58"/>
      <c r="C40" s="71"/>
      <c r="D40" s="12"/>
      <c r="E40" s="13"/>
      <c r="F40" s="14"/>
      <c r="G40" s="67"/>
      <c r="H40" s="52"/>
      <c r="I40" s="52"/>
      <c r="J40" s="5"/>
      <c r="K40" s="5"/>
      <c r="L40" s="5"/>
      <c r="M40" s="1"/>
      <c r="N40" s="2"/>
      <c r="O40" s="6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O40" s="1"/>
      <c r="AP40" s="1"/>
      <c r="AQ40" s="1"/>
      <c r="AR40" s="1"/>
      <c r="AS40" s="1"/>
      <c r="AT40" s="1"/>
      <c r="AU40" s="1"/>
    </row>
    <row r="41" spans="1:47" ht="14">
      <c r="A41" s="48" t="s">
        <v>41</v>
      </c>
      <c r="B41" s="52"/>
      <c r="C41" s="52"/>
      <c r="D41" s="13"/>
      <c r="E41" s="13"/>
      <c r="F41" s="19">
        <f>SUM(F16:F39)</f>
        <v>365.19404999999995</v>
      </c>
      <c r="G41" s="67" t="s">
        <v>17</v>
      </c>
      <c r="H41" s="52"/>
      <c r="I41" s="23"/>
      <c r="J41" s="14"/>
      <c r="K41" s="5"/>
      <c r="L41" s="5"/>
      <c r="M41" s="1"/>
      <c r="N41" s="9"/>
      <c r="O41" s="6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O41" s="1"/>
      <c r="AP41" s="1"/>
      <c r="AQ41" s="1"/>
      <c r="AR41" s="1"/>
      <c r="AS41" s="1"/>
      <c r="AT41" s="1"/>
      <c r="AU41" s="1"/>
    </row>
    <row r="42" spans="1:47" ht="14.25" customHeight="1">
      <c r="A42" s="52"/>
      <c r="B42" s="20"/>
      <c r="C42" s="52"/>
      <c r="D42" s="21"/>
      <c r="E42" s="21"/>
      <c r="F42" s="22"/>
      <c r="G42" s="52"/>
      <c r="H42" s="52"/>
      <c r="I42" s="52"/>
      <c r="J42" s="5"/>
      <c r="K42" s="5"/>
      <c r="L42" s="5"/>
      <c r="M42" s="1"/>
      <c r="N42" s="2"/>
      <c r="O42" s="6"/>
      <c r="P42" s="1"/>
      <c r="Q42" s="1"/>
      <c r="R42" s="1"/>
      <c r="S42" s="1"/>
      <c r="T42" s="1"/>
      <c r="U42" s="1"/>
      <c r="V42" s="1"/>
      <c r="W42" s="1"/>
      <c r="X42" s="1"/>
      <c r="Y42" s="1"/>
      <c r="Z42" s="3"/>
      <c r="AO42" s="1"/>
      <c r="AP42" s="1"/>
      <c r="AQ42" s="1"/>
      <c r="AR42" s="1"/>
      <c r="AS42" s="1"/>
      <c r="AT42" s="1"/>
      <c r="AU42" s="1"/>
    </row>
    <row r="43" spans="1:47" ht="14">
      <c r="A43" s="48" t="s">
        <v>42</v>
      </c>
      <c r="B43" s="52"/>
      <c r="C43" s="52"/>
      <c r="D43" s="13"/>
      <c r="E43" s="13"/>
      <c r="F43" s="14"/>
      <c r="G43" s="52"/>
      <c r="H43" s="52"/>
      <c r="I43" s="52"/>
      <c r="J43" s="5"/>
      <c r="K43" s="5"/>
      <c r="L43" s="5"/>
      <c r="M43" s="1"/>
      <c r="N43" s="2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"/>
      <c r="AO43" s="1"/>
      <c r="AP43" s="1"/>
      <c r="AQ43" s="1"/>
      <c r="AR43" s="1"/>
      <c r="AS43" s="1"/>
      <c r="AT43" s="1"/>
      <c r="AU43" s="1"/>
    </row>
    <row r="44" spans="1:47" ht="14">
      <c r="A44" s="52"/>
      <c r="B44" s="68" t="s">
        <v>38</v>
      </c>
      <c r="C44" s="69" t="s">
        <v>23</v>
      </c>
      <c r="D44" s="13">
        <v>1</v>
      </c>
      <c r="E44" s="13">
        <v>41</v>
      </c>
      <c r="F44" s="14">
        <f>+D44*E44</f>
        <v>41</v>
      </c>
      <c r="G44" s="67" t="s">
        <v>17</v>
      </c>
      <c r="H44" s="52"/>
      <c r="I44" s="52"/>
      <c r="J44" s="5"/>
      <c r="K44" s="5"/>
      <c r="L44" s="5"/>
      <c r="M44" s="1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3"/>
      <c r="AO44" s="1"/>
      <c r="AP44" s="1"/>
      <c r="AQ44" s="1"/>
      <c r="AR44" s="1"/>
      <c r="AS44" s="1"/>
      <c r="AT44" s="1"/>
      <c r="AU44" s="1"/>
    </row>
    <row r="45" spans="1:47" ht="14">
      <c r="A45" s="52"/>
      <c r="B45" s="94" t="s">
        <v>28</v>
      </c>
      <c r="C45" s="69" t="s">
        <v>23</v>
      </c>
      <c r="D45" s="13">
        <v>0</v>
      </c>
      <c r="E45" s="13">
        <v>130</v>
      </c>
      <c r="F45" s="14">
        <f>+D45*E45</f>
        <v>0</v>
      </c>
      <c r="G45" s="67" t="s">
        <v>17</v>
      </c>
      <c r="H45" s="52"/>
      <c r="I45" s="52"/>
      <c r="J45" s="5"/>
      <c r="K45" s="5"/>
      <c r="L45" s="5"/>
      <c r="M45" s="1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3"/>
      <c r="AO45" s="1"/>
      <c r="AP45" s="1"/>
      <c r="AQ45" s="1"/>
      <c r="AR45" s="1"/>
      <c r="AS45" s="1"/>
      <c r="AT45" s="1"/>
      <c r="AU45" s="1"/>
    </row>
    <row r="46" spans="1:47" ht="14">
      <c r="A46" s="52"/>
      <c r="B46" s="68" t="s">
        <v>52</v>
      </c>
      <c r="C46" s="69" t="s">
        <v>23</v>
      </c>
      <c r="D46" s="13">
        <v>1</v>
      </c>
      <c r="E46" s="13">
        <v>0</v>
      </c>
      <c r="F46" s="14">
        <f>+D46*E46</f>
        <v>0</v>
      </c>
      <c r="G46" s="67" t="s">
        <v>17</v>
      </c>
      <c r="H46" s="52"/>
      <c r="I46" s="52"/>
      <c r="J46" s="5"/>
      <c r="K46" s="5"/>
      <c r="L46" s="5"/>
      <c r="M46" s="1"/>
      <c r="N46" s="2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"/>
      <c r="AO46" s="1"/>
      <c r="AP46" s="1"/>
      <c r="AQ46" s="1"/>
      <c r="AR46" s="1"/>
      <c r="AS46" s="1"/>
      <c r="AT46" s="1"/>
      <c r="AU46" s="1"/>
    </row>
    <row r="47" spans="1:47" ht="14">
      <c r="A47" s="52"/>
      <c r="B47" s="68" t="s">
        <v>53</v>
      </c>
      <c r="C47" s="69" t="s">
        <v>40</v>
      </c>
      <c r="D47" s="13">
        <f>+F41</f>
        <v>365.19404999999995</v>
      </c>
      <c r="E47" s="13">
        <v>0.08</v>
      </c>
      <c r="F47" s="14">
        <f>+D47*E47</f>
        <v>29.215523999999995</v>
      </c>
      <c r="G47" s="67" t="s">
        <v>17</v>
      </c>
      <c r="H47" s="52"/>
      <c r="I47" s="52"/>
      <c r="J47" s="5"/>
      <c r="K47" s="5"/>
      <c r="L47" s="5"/>
      <c r="M47" s="1"/>
      <c r="N47" s="2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3"/>
      <c r="AO47" s="1"/>
      <c r="AP47" s="1"/>
      <c r="AQ47" s="1"/>
      <c r="AR47" s="1"/>
      <c r="AS47" s="1"/>
      <c r="AT47" s="1"/>
      <c r="AU47" s="1"/>
    </row>
    <row r="48" spans="1:47" ht="8.25" customHeight="1">
      <c r="A48" s="52"/>
      <c r="B48" s="52"/>
      <c r="C48" s="45"/>
      <c r="D48" s="23"/>
      <c r="E48" s="23"/>
      <c r="F48" s="14"/>
      <c r="G48" s="73"/>
      <c r="H48" s="52"/>
      <c r="I48" s="52"/>
      <c r="J48" s="5"/>
      <c r="K48" s="5"/>
      <c r="L48" s="5"/>
      <c r="M48" s="1"/>
      <c r="N48" s="2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3"/>
      <c r="AO48" s="1"/>
      <c r="AP48" s="1"/>
      <c r="AQ48" s="1"/>
      <c r="AR48" s="1"/>
      <c r="AS48" s="1"/>
      <c r="AT48" s="1"/>
      <c r="AU48" s="1"/>
    </row>
    <row r="49" spans="1:47" ht="14">
      <c r="A49" s="48" t="s">
        <v>43</v>
      </c>
      <c r="B49" s="52"/>
      <c r="C49" s="45"/>
      <c r="D49" s="23"/>
      <c r="E49" s="23"/>
      <c r="F49" s="19">
        <f>SUM(F44:F47)</f>
        <v>70.215523999999988</v>
      </c>
      <c r="G49" s="67" t="s">
        <v>17</v>
      </c>
      <c r="H49" s="52"/>
      <c r="I49" s="23"/>
      <c r="J49" s="14"/>
      <c r="K49" s="5"/>
      <c r="L49" s="5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O49" s="1"/>
      <c r="AP49" s="1"/>
      <c r="AQ49" s="1"/>
      <c r="AR49" s="1"/>
      <c r="AS49" s="1"/>
      <c r="AT49" s="1"/>
      <c r="AU49" s="1"/>
    </row>
    <row r="50" spans="1:47" ht="14">
      <c r="A50" s="48"/>
      <c r="B50" s="20"/>
      <c r="C50" s="45"/>
      <c r="D50" s="29"/>
      <c r="E50" s="24"/>
      <c r="F50" s="14"/>
      <c r="G50" s="67"/>
      <c r="H50" s="52"/>
      <c r="I50" s="23"/>
      <c r="J50" s="14"/>
      <c r="K50" s="5"/>
      <c r="L50" s="5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O50" s="1"/>
      <c r="AP50" s="1"/>
      <c r="AQ50" s="1"/>
      <c r="AR50" s="1"/>
      <c r="AS50" s="1"/>
      <c r="AT50" s="1"/>
      <c r="AU50" s="1"/>
    </row>
    <row r="51" spans="1:47" ht="14">
      <c r="A51" s="52"/>
      <c r="B51" s="52"/>
      <c r="C51" s="52"/>
      <c r="D51" s="23"/>
      <c r="E51" s="23"/>
      <c r="F51" s="14"/>
      <c r="G51" s="52"/>
      <c r="H51" s="52"/>
      <c r="I51" s="29"/>
      <c r="K51" s="5"/>
      <c r="L51" s="5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O51" s="1"/>
      <c r="AP51" s="1"/>
      <c r="AQ51" s="1"/>
      <c r="AR51" s="1"/>
      <c r="AS51" s="1"/>
      <c r="AT51" s="1"/>
      <c r="AU51" s="1"/>
    </row>
    <row r="52" spans="1:47" ht="14.25" customHeight="1">
      <c r="A52" s="74" t="s">
        <v>44</v>
      </c>
      <c r="B52" s="75"/>
      <c r="C52" s="75"/>
      <c r="D52" s="25"/>
      <c r="E52" s="25"/>
      <c r="F52" s="26">
        <f>F41+F49</f>
        <v>435.40957399999991</v>
      </c>
      <c r="G52" s="76" t="s">
        <v>17</v>
      </c>
      <c r="H52" s="62"/>
      <c r="I52" s="29"/>
      <c r="K52" s="5"/>
      <c r="L52" s="5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O52" s="1"/>
      <c r="AP52" s="1"/>
      <c r="AQ52" s="1"/>
      <c r="AR52" s="1"/>
      <c r="AS52" s="1"/>
      <c r="AT52" s="1"/>
      <c r="AU52" s="1"/>
    </row>
    <row r="53" spans="1:47" ht="14.25" customHeight="1">
      <c r="A53" s="29"/>
      <c r="B53" s="20"/>
      <c r="C53" s="77"/>
      <c r="D53" s="29"/>
      <c r="E53" s="45"/>
      <c r="F53" s="72"/>
      <c r="G53" s="78"/>
      <c r="H53" s="29"/>
      <c r="I53" s="29"/>
      <c r="K53" s="5"/>
      <c r="L53" s="5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3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</row>
    <row r="54" spans="1:47" ht="14">
      <c r="A54" s="29"/>
      <c r="B54" s="48"/>
      <c r="C54" s="55"/>
      <c r="D54" s="55"/>
      <c r="E54" s="52"/>
      <c r="F54" s="52"/>
      <c r="G54" s="52"/>
      <c r="H54" s="29"/>
      <c r="I54" s="29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</row>
    <row r="55" spans="1:47" ht="14">
      <c r="A55" s="27"/>
      <c r="B55" s="50" t="s">
        <v>49</v>
      </c>
      <c r="C55" s="52"/>
      <c r="D55" s="52"/>
      <c r="E55" s="52"/>
      <c r="F55" s="52"/>
      <c r="G55" s="28"/>
      <c r="H55" s="29"/>
      <c r="I55" s="29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</row>
    <row r="56" spans="1:47" ht="14.25" customHeight="1">
      <c r="A56" s="27"/>
      <c r="B56" s="50" t="s">
        <v>46</v>
      </c>
      <c r="C56" s="27"/>
      <c r="D56" s="30"/>
      <c r="E56" s="30"/>
      <c r="F56" s="30"/>
      <c r="G56" s="27"/>
      <c r="H56" s="29"/>
      <c r="I56" s="29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</row>
    <row r="57" spans="1:47" ht="14.25" customHeight="1">
      <c r="A57" s="27"/>
      <c r="B57" s="31"/>
      <c r="C57" s="32" t="s">
        <v>48</v>
      </c>
      <c r="D57" s="33"/>
      <c r="E57" s="34"/>
      <c r="F57" s="33"/>
      <c r="G57" s="35"/>
      <c r="H57" s="29"/>
      <c r="I57" s="29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</row>
    <row r="58" spans="1:47" ht="14.25" customHeight="1">
      <c r="A58" s="27"/>
      <c r="B58" s="36" t="s">
        <v>45</v>
      </c>
      <c r="C58" s="37">
        <v>6.75</v>
      </c>
      <c r="D58" s="38">
        <v>7</v>
      </c>
      <c r="E58" s="38">
        <v>7.25</v>
      </c>
      <c r="F58" s="38">
        <v>7.5</v>
      </c>
      <c r="G58" s="39">
        <v>7.75</v>
      </c>
      <c r="H58" s="29"/>
      <c r="I58" s="29"/>
      <c r="M58" s="1"/>
      <c r="N58" s="2" t="s">
        <v>0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3" t="s">
        <v>0</v>
      </c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</row>
    <row r="59" spans="1:47" ht="15" customHeight="1">
      <c r="A59" s="27"/>
      <c r="B59" s="40">
        <v>55</v>
      </c>
      <c r="C59" s="81">
        <f>+(C$58*$B59)-($F$41-$F$31-$F$32)-($B59*($E$31+$E$32))</f>
        <v>11.555950000000049</v>
      </c>
      <c r="D59" s="82">
        <f t="shared" ref="D59:G63" si="1">+(D$58*$B59)-($F$41-$F$31-$F$32)-($B59*($E$31+$E$32))</f>
        <v>25.305950000000049</v>
      </c>
      <c r="E59" s="82">
        <f t="shared" si="1"/>
        <v>39.055950000000053</v>
      </c>
      <c r="F59" s="82">
        <f t="shared" si="1"/>
        <v>52.805950000000053</v>
      </c>
      <c r="G59" s="83">
        <f t="shared" si="1"/>
        <v>66.555950000000053</v>
      </c>
      <c r="H59" s="29"/>
      <c r="I59" s="29"/>
      <c r="M59" s="1"/>
      <c r="N59" s="2" t="s">
        <v>0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3" t="s">
        <v>0</v>
      </c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</row>
    <row r="60" spans="1:47" ht="15" customHeight="1">
      <c r="A60" s="27"/>
      <c r="B60" s="41">
        <v>60</v>
      </c>
      <c r="C60" s="84">
        <f>+(C$58*$B60)-($F$41-$F$31-$F$32)-($B60*($E$31+$E$32))</f>
        <v>42.555950000000053</v>
      </c>
      <c r="D60" s="85">
        <f t="shared" si="1"/>
        <v>57.555950000000053</v>
      </c>
      <c r="E60" s="85">
        <f t="shared" si="1"/>
        <v>72.555950000000053</v>
      </c>
      <c r="F60" s="85">
        <f t="shared" si="1"/>
        <v>87.555950000000053</v>
      </c>
      <c r="G60" s="86">
        <f t="shared" si="1"/>
        <v>102.55595000000005</v>
      </c>
      <c r="H60" s="29"/>
      <c r="I60" s="29"/>
      <c r="M60" s="1"/>
      <c r="N60" s="2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3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</row>
    <row r="61" spans="1:47" ht="15" customHeight="1">
      <c r="A61" s="27"/>
      <c r="B61" s="41">
        <v>65</v>
      </c>
      <c r="C61" s="85">
        <f>+(C$58*$B61)-($F$41-$F$31-$F$32)-($B61*($E$31+$E$32))</f>
        <v>73.555950000000053</v>
      </c>
      <c r="D61" s="85">
        <f t="shared" si="1"/>
        <v>89.805950000000053</v>
      </c>
      <c r="E61" s="85">
        <f t="shared" si="1"/>
        <v>106.05595000000005</v>
      </c>
      <c r="F61" s="85">
        <f t="shared" si="1"/>
        <v>122.30595000000005</v>
      </c>
      <c r="G61" s="85">
        <f t="shared" si="1"/>
        <v>138.55595000000005</v>
      </c>
      <c r="H61" s="42"/>
      <c r="I61" s="46"/>
      <c r="M61" s="1"/>
      <c r="N61" s="2" t="s">
        <v>0</v>
      </c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3" t="s">
        <v>0</v>
      </c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</row>
    <row r="62" spans="1:47" ht="15" customHeight="1">
      <c r="A62" s="27"/>
      <c r="B62" s="41">
        <v>70</v>
      </c>
      <c r="C62" s="84">
        <f>+(C$58*$B62)-($F$41-$F$31-$F$32)-($B62*($E$31+$E$32))</f>
        <v>104.55595000000005</v>
      </c>
      <c r="D62" s="85">
        <f t="shared" si="1"/>
        <v>122.05595000000005</v>
      </c>
      <c r="E62" s="85">
        <f t="shared" si="1"/>
        <v>139.55595000000005</v>
      </c>
      <c r="F62" s="85">
        <f t="shared" si="1"/>
        <v>157.05595000000005</v>
      </c>
      <c r="G62" s="86">
        <f t="shared" si="1"/>
        <v>174.55595000000005</v>
      </c>
      <c r="H62" s="29"/>
      <c r="I62" s="29"/>
      <c r="M62" s="1"/>
      <c r="N62" s="2" t="s">
        <v>0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3" t="s">
        <v>0</v>
      </c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</row>
    <row r="63" spans="1:47" ht="15" customHeight="1">
      <c r="A63" s="27"/>
      <c r="B63" s="43">
        <v>75</v>
      </c>
      <c r="C63" s="87">
        <f>+(C$58*$B63)-($F$41-$F$31-$F$32)-($B63*($E$31+$E$32))</f>
        <v>135.55595000000005</v>
      </c>
      <c r="D63" s="88">
        <f t="shared" si="1"/>
        <v>154.30595000000005</v>
      </c>
      <c r="E63" s="88">
        <f t="shared" si="1"/>
        <v>173.05595000000005</v>
      </c>
      <c r="F63" s="88">
        <f t="shared" si="1"/>
        <v>191.80595000000005</v>
      </c>
      <c r="G63" s="89">
        <f t="shared" si="1"/>
        <v>210.55595000000005</v>
      </c>
      <c r="H63" s="29"/>
      <c r="I63" s="29"/>
      <c r="M63" s="1"/>
      <c r="N63" s="2" t="s">
        <v>0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3" t="s">
        <v>0</v>
      </c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</row>
    <row r="64" spans="1:47" ht="15" customHeight="1">
      <c r="A64" s="110" t="s">
        <v>58</v>
      </c>
      <c r="B64" s="44"/>
      <c r="C64" s="44"/>
      <c r="D64" s="20"/>
      <c r="E64" s="45"/>
      <c r="F64" s="45"/>
      <c r="G64" s="29"/>
      <c r="H64" s="29"/>
      <c r="I64" s="29"/>
      <c r="M64" s="1"/>
      <c r="N64" s="2" t="s">
        <v>0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3" t="s">
        <v>0</v>
      </c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</row>
    <row r="65" spans="1:47" ht="15" customHeight="1">
      <c r="A65" s="109" t="s">
        <v>59</v>
      </c>
      <c r="B65" s="48"/>
      <c r="C65" s="55"/>
      <c r="D65" s="55"/>
      <c r="E65" s="52"/>
      <c r="F65" s="52"/>
      <c r="G65" s="52"/>
      <c r="H65" s="29"/>
      <c r="I65" s="29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</row>
    <row r="66" spans="1:47" ht="14.25" customHeight="1">
      <c r="A66" s="29"/>
      <c r="B66" s="29"/>
      <c r="C66" s="29"/>
      <c r="D66" s="45"/>
      <c r="E66" s="45"/>
      <c r="F66" s="45"/>
      <c r="G66" s="29"/>
      <c r="H66" s="29"/>
      <c r="I66" s="29"/>
      <c r="N66" s="2" t="s">
        <v>0</v>
      </c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3" t="s">
        <v>0</v>
      </c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</row>
    <row r="67" spans="1:47">
      <c r="A67" s="112" t="s">
        <v>66</v>
      </c>
      <c r="B67" s="112"/>
      <c r="C67" s="112"/>
      <c r="D67" s="112"/>
      <c r="E67" s="112"/>
      <c r="F67" s="112"/>
      <c r="G67" s="112"/>
      <c r="H67" s="29"/>
      <c r="I67" s="29"/>
      <c r="M67" s="1"/>
      <c r="N67" s="2" t="s">
        <v>0</v>
      </c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3" t="s">
        <v>0</v>
      </c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</row>
    <row r="68" spans="1:47">
      <c r="A68" s="112"/>
      <c r="B68" s="112"/>
      <c r="C68" s="112"/>
      <c r="D68" s="112"/>
      <c r="E68" s="112"/>
      <c r="F68" s="112"/>
      <c r="G68" s="112"/>
      <c r="H68" s="29"/>
      <c r="I68" s="29"/>
      <c r="AR68" s="1"/>
      <c r="AS68" s="1"/>
      <c r="AT68" s="1"/>
      <c r="AU68" s="1"/>
    </row>
    <row r="69" spans="1:47">
      <c r="A69" s="113" t="s">
        <v>65</v>
      </c>
      <c r="B69" s="113"/>
      <c r="C69" s="113"/>
      <c r="D69" s="113"/>
      <c r="E69" s="113"/>
      <c r="F69" s="113"/>
      <c r="G69" s="113"/>
      <c r="H69" s="29"/>
      <c r="I69" s="29"/>
    </row>
    <row r="70" spans="1:47">
      <c r="A70" s="79"/>
      <c r="B70" s="44"/>
      <c r="C70" s="44"/>
      <c r="D70" s="44"/>
      <c r="E70" s="29"/>
      <c r="F70" s="29"/>
      <c r="G70" s="29"/>
      <c r="H70" s="29"/>
      <c r="I70" s="29"/>
    </row>
    <row r="71" spans="1:47">
      <c r="A71" s="79"/>
      <c r="B71" s="44"/>
      <c r="C71" s="44"/>
      <c r="D71" s="44"/>
      <c r="E71" s="29"/>
      <c r="F71" s="29"/>
      <c r="G71" s="29"/>
      <c r="H71" s="29"/>
      <c r="I71" s="29"/>
    </row>
    <row r="72" spans="1:47">
      <c r="A72" s="79"/>
      <c r="B72" s="44"/>
      <c r="C72" s="44"/>
      <c r="D72" s="44"/>
      <c r="E72" s="29"/>
      <c r="F72" s="29"/>
      <c r="G72" s="29"/>
      <c r="H72" s="29"/>
      <c r="I72" s="29"/>
    </row>
    <row r="73" spans="1:47">
      <c r="A73" s="79"/>
      <c r="B73" s="44"/>
      <c r="C73" s="44"/>
      <c r="D73" s="44"/>
      <c r="E73" s="29"/>
      <c r="F73" s="29"/>
      <c r="G73" s="29"/>
      <c r="H73" s="29"/>
      <c r="I73" s="29"/>
    </row>
    <row r="74" spans="1:47">
      <c r="A74" s="29"/>
      <c r="B74" s="29"/>
      <c r="C74" s="29"/>
      <c r="D74" s="29"/>
      <c r="E74" s="29"/>
      <c r="F74" s="29"/>
      <c r="G74" s="29"/>
      <c r="H74" s="29"/>
      <c r="I74" s="29"/>
    </row>
    <row r="75" spans="1:47">
      <c r="A75" s="29"/>
      <c r="B75" s="29"/>
      <c r="C75" s="29"/>
      <c r="D75" s="29"/>
      <c r="E75" s="29"/>
      <c r="F75" s="29"/>
      <c r="G75" s="29"/>
      <c r="H75" s="29"/>
      <c r="I75" s="29"/>
    </row>
    <row r="76" spans="1:47">
      <c r="A76" s="29"/>
      <c r="B76" s="29"/>
      <c r="C76" s="29"/>
      <c r="D76" s="29"/>
      <c r="E76" s="29"/>
      <c r="F76" s="29"/>
      <c r="G76" s="29"/>
      <c r="H76" s="29"/>
      <c r="I76" s="29"/>
    </row>
    <row r="77" spans="1:47">
      <c r="A77" s="29"/>
      <c r="B77" s="29"/>
      <c r="C77" s="29"/>
      <c r="D77" s="29"/>
      <c r="E77" s="29"/>
      <c r="F77" s="29"/>
      <c r="G77" s="29"/>
      <c r="H77" s="29"/>
      <c r="I77" s="29"/>
    </row>
    <row r="78" spans="1:47">
      <c r="A78" s="29"/>
      <c r="B78" s="29"/>
      <c r="C78" s="29"/>
      <c r="D78" s="29"/>
      <c r="E78" s="29"/>
      <c r="F78" s="29"/>
      <c r="G78" s="29"/>
      <c r="H78" s="29"/>
      <c r="I78" s="29"/>
    </row>
    <row r="79" spans="1:47">
      <c r="A79" s="29"/>
      <c r="B79" s="29"/>
      <c r="C79" s="29"/>
      <c r="D79" s="29"/>
      <c r="E79" s="29"/>
      <c r="F79" s="29"/>
      <c r="G79" s="29"/>
      <c r="H79" s="29"/>
      <c r="I79" s="29"/>
    </row>
    <row r="80" spans="1:47">
      <c r="A80" s="29"/>
      <c r="B80" s="29"/>
      <c r="C80" s="29"/>
      <c r="D80" s="29"/>
      <c r="E80" s="29"/>
      <c r="F80" s="29"/>
      <c r="G80" s="29"/>
      <c r="H80" s="29"/>
      <c r="I80" s="29"/>
    </row>
    <row r="81" spans="1:47">
      <c r="A81" s="50"/>
      <c r="B81" s="29"/>
      <c r="C81" s="29"/>
      <c r="D81" s="29"/>
      <c r="E81" s="29"/>
      <c r="F81" s="29"/>
      <c r="G81" s="29"/>
      <c r="H81" s="29"/>
      <c r="I81" s="29"/>
    </row>
    <row r="82" spans="1:47">
      <c r="A82" s="29"/>
      <c r="B82" s="29"/>
      <c r="C82" s="29"/>
      <c r="D82" s="29"/>
      <c r="E82" s="29"/>
      <c r="F82" s="29"/>
      <c r="G82" s="29"/>
      <c r="H82" s="29"/>
      <c r="I82" s="29"/>
      <c r="AR82" s="1"/>
      <c r="AS82" s="1"/>
      <c r="AT82" s="1"/>
      <c r="AU82" s="1"/>
    </row>
    <row r="83" spans="1:47">
      <c r="A83" s="29"/>
      <c r="B83" s="29"/>
      <c r="C83" s="29"/>
      <c r="D83" s="29"/>
      <c r="E83" s="29"/>
      <c r="F83" s="29"/>
      <c r="G83" s="29"/>
      <c r="H83" s="29"/>
      <c r="I83" s="29"/>
      <c r="AR83" s="1"/>
      <c r="AS83" s="1"/>
      <c r="AT83" s="1"/>
      <c r="AU83" s="1"/>
    </row>
    <row r="84" spans="1:47">
      <c r="A84" s="29"/>
      <c r="B84" s="29"/>
      <c r="C84" s="29"/>
      <c r="D84" s="29"/>
      <c r="E84" s="29"/>
      <c r="F84" s="29"/>
      <c r="G84" s="29"/>
      <c r="H84" s="29"/>
      <c r="I84" s="29"/>
      <c r="AR84" s="1"/>
      <c r="AS84" s="1"/>
      <c r="AT84" s="1"/>
      <c r="AU84" s="1"/>
    </row>
    <row r="85" spans="1:47">
      <c r="A85" s="29"/>
      <c r="B85" s="45"/>
      <c r="C85" s="45"/>
      <c r="D85" s="45"/>
      <c r="E85" s="45"/>
      <c r="F85" s="45"/>
      <c r="G85" s="45"/>
      <c r="H85" s="45"/>
      <c r="I85" s="45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</row>
    <row r="86" spans="1:47">
      <c r="A86" s="29"/>
      <c r="B86" s="45"/>
      <c r="C86" s="45"/>
      <c r="D86" s="45"/>
      <c r="E86" s="45"/>
      <c r="F86" s="45"/>
      <c r="G86" s="45"/>
      <c r="H86" s="45"/>
      <c r="I86" s="45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</row>
    <row r="87" spans="1:47">
      <c r="A87" s="45"/>
      <c r="B87" s="45"/>
      <c r="C87" s="45"/>
      <c r="D87" s="45"/>
      <c r="E87" s="45"/>
      <c r="F87" s="45"/>
      <c r="G87" s="45"/>
      <c r="H87" s="45"/>
      <c r="I87" s="45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</row>
    <row r="88" spans="1:47">
      <c r="A88" s="45"/>
      <c r="B88" s="45"/>
      <c r="C88" s="45"/>
      <c r="D88" s="45"/>
      <c r="E88" s="45"/>
      <c r="F88" s="45"/>
      <c r="G88" s="45"/>
      <c r="H88" s="45"/>
      <c r="I88" s="45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</row>
    <row r="89" spans="1:47">
      <c r="A89" s="45"/>
      <c r="B89" s="45"/>
      <c r="C89" s="45"/>
      <c r="D89" s="45"/>
      <c r="E89" s="45"/>
      <c r="F89" s="45"/>
      <c r="G89" s="45"/>
      <c r="H89" s="45"/>
      <c r="I89" s="45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</row>
    <row r="90" spans="1:47">
      <c r="A90" s="45"/>
      <c r="B90" s="45"/>
      <c r="C90" s="45"/>
      <c r="D90" s="45"/>
      <c r="E90" s="45"/>
      <c r="F90" s="45"/>
      <c r="G90" s="45"/>
      <c r="H90" s="45"/>
      <c r="I90" s="45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</row>
    <row r="91" spans="1:47">
      <c r="A91" s="45"/>
      <c r="B91" s="45"/>
      <c r="C91" s="45"/>
      <c r="D91" s="45"/>
      <c r="E91" s="45"/>
      <c r="F91" s="45"/>
      <c r="G91" s="45"/>
      <c r="H91" s="45"/>
      <c r="I91" s="45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</row>
    <row r="92" spans="1:47">
      <c r="A92" s="45"/>
      <c r="B92" s="45"/>
      <c r="C92" s="45"/>
      <c r="D92" s="45"/>
      <c r="E92" s="45"/>
      <c r="F92" s="45"/>
      <c r="G92" s="45"/>
      <c r="H92" s="45"/>
      <c r="I92" s="45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</row>
    <row r="93" spans="1:47">
      <c r="A93" s="45"/>
      <c r="B93" s="45"/>
      <c r="C93" s="45"/>
      <c r="D93" s="45"/>
      <c r="E93" s="45"/>
      <c r="F93" s="45"/>
      <c r="G93" s="45"/>
      <c r="H93" s="45"/>
      <c r="I93" s="45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</row>
    <row r="94" spans="1:47">
      <c r="A94" s="45"/>
      <c r="B94" s="45"/>
      <c r="C94" s="45"/>
      <c r="D94" s="45"/>
      <c r="E94" s="45"/>
      <c r="F94" s="45"/>
      <c r="G94" s="45"/>
      <c r="H94" s="45"/>
      <c r="I94" s="45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</row>
    <row r="95" spans="1:47">
      <c r="A95" s="45"/>
      <c r="B95" s="45"/>
      <c r="C95" s="45"/>
      <c r="D95" s="45"/>
      <c r="E95" s="45"/>
      <c r="F95" s="45"/>
      <c r="G95" s="45"/>
      <c r="H95" s="45"/>
      <c r="I95" s="45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</row>
    <row r="96" spans="1:47">
      <c r="A96" s="45"/>
      <c r="B96" s="45"/>
      <c r="C96" s="45"/>
      <c r="D96" s="45"/>
      <c r="E96" s="45"/>
      <c r="F96" s="45"/>
      <c r="G96" s="45"/>
      <c r="H96" s="45"/>
      <c r="I96" s="45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</row>
    <row r="97" spans="1:47">
      <c r="A97" s="45"/>
      <c r="B97" s="45"/>
      <c r="C97" s="45"/>
      <c r="D97" s="45"/>
      <c r="E97" s="45"/>
      <c r="F97" s="45"/>
      <c r="G97" s="45"/>
      <c r="H97" s="45"/>
      <c r="I97" s="45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</row>
    <row r="98" spans="1:47">
      <c r="A98" s="45"/>
      <c r="B98" s="45"/>
      <c r="C98" s="45"/>
      <c r="D98" s="45"/>
      <c r="E98" s="45"/>
      <c r="F98" s="45"/>
      <c r="G98" s="45"/>
      <c r="H98" s="45"/>
      <c r="I98" s="45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</row>
    <row r="99" spans="1:47">
      <c r="A99" s="45"/>
      <c r="B99" s="45"/>
      <c r="C99" s="45"/>
      <c r="D99" s="45"/>
      <c r="E99" s="45"/>
      <c r="F99" s="45"/>
      <c r="G99" s="45"/>
      <c r="H99" s="45"/>
      <c r="I99" s="45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</row>
    <row r="100" spans="1:47">
      <c r="A100" s="45"/>
      <c r="B100" s="45"/>
      <c r="C100" s="45"/>
      <c r="D100" s="45"/>
      <c r="E100" s="45"/>
      <c r="F100" s="45"/>
      <c r="G100" s="45"/>
      <c r="H100" s="45"/>
      <c r="I100" s="45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</row>
    <row r="101" spans="1:47">
      <c r="A101" s="45"/>
      <c r="B101" s="45"/>
      <c r="C101" s="45"/>
      <c r="D101" s="45"/>
      <c r="E101" s="45"/>
      <c r="F101" s="45"/>
      <c r="G101" s="45"/>
      <c r="H101" s="45"/>
      <c r="I101" s="45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</row>
    <row r="102" spans="1:47">
      <c r="A102" s="45"/>
      <c r="B102" s="45"/>
      <c r="C102" s="45"/>
      <c r="D102" s="45"/>
      <c r="E102" s="45"/>
      <c r="F102" s="45"/>
      <c r="G102" s="45"/>
      <c r="H102" s="45"/>
      <c r="I102" s="45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</row>
    <row r="103" spans="1:47">
      <c r="A103" s="45"/>
      <c r="B103" s="45"/>
      <c r="C103" s="45"/>
      <c r="D103" s="45"/>
      <c r="E103" s="45"/>
      <c r="F103" s="45"/>
      <c r="G103" s="45"/>
      <c r="H103" s="45"/>
      <c r="I103" s="45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</row>
    <row r="104" spans="1:47">
      <c r="A104" s="45"/>
      <c r="B104" s="45"/>
      <c r="C104" s="45"/>
      <c r="D104" s="45"/>
      <c r="E104" s="45"/>
      <c r="F104" s="45"/>
      <c r="G104" s="45"/>
      <c r="H104" s="45"/>
      <c r="I104" s="45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</row>
    <row r="105" spans="1:47">
      <c r="A105" s="45"/>
      <c r="B105" s="45"/>
      <c r="C105" s="45"/>
      <c r="D105" s="45"/>
      <c r="E105" s="45"/>
      <c r="F105" s="45"/>
      <c r="G105" s="45"/>
      <c r="H105" s="45"/>
      <c r="I105" s="45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</row>
    <row r="106" spans="1:47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</row>
    <row r="107" spans="1:4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</row>
    <row r="108" spans="1:47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</row>
    <row r="109" spans="1:47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</row>
    <row r="110" spans="1:47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</row>
    <row r="111" spans="1:47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</row>
    <row r="112" spans="1:47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</row>
    <row r="113" spans="1:47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</row>
    <row r="114" spans="1:47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</row>
    <row r="115" spans="1:47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</row>
    <row r="116" spans="1:47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</row>
    <row r="117" spans="1:4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</row>
    <row r="118" spans="1:47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</row>
    <row r="119" spans="1:47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</row>
    <row r="120" spans="1:47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</row>
    <row r="121" spans="1:47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</row>
    <row r="122" spans="1:47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</row>
    <row r="123" spans="1:47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</row>
    <row r="124" spans="1:47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</row>
    <row r="125" spans="1:47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</row>
    <row r="126" spans="1:47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</row>
    <row r="127" spans="1:4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</row>
    <row r="128" spans="1:47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</row>
    <row r="129" spans="1:47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</row>
    <row r="130" spans="1:47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</row>
    <row r="131" spans="1:47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</row>
    <row r="132" spans="1:47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</row>
    <row r="133" spans="1:47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</row>
    <row r="134" spans="1:47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</row>
    <row r="135" spans="1:47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</row>
    <row r="136" spans="1:47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</row>
    <row r="137" spans="1:4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</row>
    <row r="138" spans="1:47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</row>
    <row r="139" spans="1:47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</row>
    <row r="140" spans="1:47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</row>
    <row r="141" spans="1:47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</row>
    <row r="142" spans="1:47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</row>
    <row r="143" spans="1:47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</row>
    <row r="144" spans="1:47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</row>
    <row r="145" spans="1:47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</row>
    <row r="146" spans="1:47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</row>
    <row r="147" spans="1:4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</row>
    <row r="148" spans="1:47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</row>
    <row r="149" spans="1:47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</row>
    <row r="150" spans="1:47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</row>
    <row r="151" spans="1:47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</row>
    <row r="152" spans="1:47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</row>
    <row r="153" spans="1:47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</row>
    <row r="154" spans="1:47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</row>
    <row r="155" spans="1:47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</row>
    <row r="156" spans="1:47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</row>
    <row r="157" spans="1:4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</row>
    <row r="158" spans="1:47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</row>
    <row r="159" spans="1:47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</row>
    <row r="160" spans="1:47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</row>
    <row r="161" spans="1:47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</row>
    <row r="162" spans="1:47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</row>
    <row r="163" spans="1:47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</row>
    <row r="164" spans="1:47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</row>
    <row r="165" spans="1:47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</row>
    <row r="166" spans="1:47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</row>
    <row r="167" spans="1:4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</row>
    <row r="168" spans="1:47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</row>
    <row r="169" spans="1:47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</row>
    <row r="170" spans="1:47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</row>
    <row r="171" spans="1:47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</row>
    <row r="172" spans="1:47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</row>
    <row r="173" spans="1:47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</row>
    <row r="174" spans="1:47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</row>
    <row r="175" spans="1:47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</row>
    <row r="176" spans="1:47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</row>
    <row r="177" spans="1:4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</row>
    <row r="178" spans="1:47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</row>
    <row r="179" spans="1:47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</row>
    <row r="180" spans="1:47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</row>
    <row r="181" spans="1:47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</row>
    <row r="182" spans="1:47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</row>
    <row r="183" spans="1:47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</row>
    <row r="184" spans="1:47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</row>
    <row r="185" spans="1:47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</row>
    <row r="186" spans="1:47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</row>
    <row r="187" spans="1:4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</row>
    <row r="188" spans="1:47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</row>
    <row r="189" spans="1:47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</row>
    <row r="190" spans="1:47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</row>
    <row r="191" spans="1:47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</row>
    <row r="192" spans="1:47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</row>
    <row r="193" spans="1:47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</row>
    <row r="194" spans="1:47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</row>
    <row r="195" spans="1:47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</row>
    <row r="196" spans="1:47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</row>
    <row r="197" spans="1:4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</row>
    <row r="198" spans="1:47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</row>
    <row r="199" spans="1:47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</row>
    <row r="200" spans="1:47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</row>
    <row r="201" spans="1:47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</row>
    <row r="202" spans="1:47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</row>
    <row r="203" spans="1:47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</row>
    <row r="204" spans="1:47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</row>
    <row r="205" spans="1:47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</row>
    <row r="206" spans="1:47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</row>
    <row r="207" spans="1:4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</row>
    <row r="208" spans="1:47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</row>
    <row r="209" spans="1:47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</row>
    <row r="210" spans="1:47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</row>
    <row r="211" spans="1:47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</row>
    <row r="212" spans="1:47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</row>
    <row r="213" spans="1:47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</row>
    <row r="214" spans="1:47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</row>
    <row r="215" spans="1:47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</row>
    <row r="216" spans="1:47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</row>
    <row r="217" spans="1:4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</row>
    <row r="218" spans="1:47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</row>
    <row r="219" spans="1:47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</row>
    <row r="220" spans="1:47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</row>
    <row r="221" spans="1:47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</row>
    <row r="222" spans="1:47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</row>
    <row r="223" spans="1:47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</row>
    <row r="224" spans="1:47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</row>
    <row r="225" spans="1:47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</row>
    <row r="226" spans="1:47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</row>
    <row r="227" spans="1:4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</row>
    <row r="228" spans="1:47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</row>
    <row r="229" spans="1:47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</row>
    <row r="230" spans="1:47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</row>
    <row r="231" spans="1:47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</row>
    <row r="232" spans="1:47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</row>
    <row r="233" spans="1:47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</row>
    <row r="234" spans="1:47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</row>
    <row r="235" spans="1:47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</row>
    <row r="236" spans="1:47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</row>
    <row r="237" spans="1:4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</row>
    <row r="238" spans="1:47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</row>
    <row r="239" spans="1:47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</row>
    <row r="240" spans="1:47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</row>
    <row r="241" spans="1:47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</row>
    <row r="242" spans="1:47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</row>
    <row r="243" spans="1:47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</row>
    <row r="244" spans="1:47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</row>
    <row r="245" spans="1:47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</row>
    <row r="246" spans="1:47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</row>
    <row r="247" spans="1:4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</row>
    <row r="248" spans="1:47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</row>
    <row r="249" spans="1:47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</row>
    <row r="250" spans="1:47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</row>
    <row r="251" spans="1:47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</row>
    <row r="252" spans="1:47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</row>
    <row r="253" spans="1:47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</row>
    <row r="254" spans="1:47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</row>
    <row r="255" spans="1:47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</row>
    <row r="256" spans="1:47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</row>
    <row r="257" spans="1:4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</row>
    <row r="258" spans="1:47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</row>
    <row r="259" spans="1:47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</row>
    <row r="260" spans="1:47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</row>
    <row r="261" spans="1:47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</row>
    <row r="262" spans="1:47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</row>
    <row r="263" spans="1:47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</row>
    <row r="264" spans="1:47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</row>
    <row r="265" spans="1:47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</row>
    <row r="266" spans="1:47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</row>
    <row r="267" spans="1:4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</row>
    <row r="268" spans="1:47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</row>
    <row r="269" spans="1:47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</row>
    <row r="270" spans="1:47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</row>
    <row r="271" spans="1:47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</row>
    <row r="272" spans="1:47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</row>
    <row r="273" spans="1:47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</row>
    <row r="274" spans="1:47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</row>
    <row r="275" spans="1:47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</row>
    <row r="276" spans="1:47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</row>
    <row r="277" spans="1:4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</row>
    <row r="278" spans="1:47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</row>
    <row r="279" spans="1:47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</row>
    <row r="280" spans="1:47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</row>
    <row r="281" spans="1:47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</row>
    <row r="282" spans="1:47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</row>
    <row r="283" spans="1:47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</row>
    <row r="284" spans="1:47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</row>
    <row r="285" spans="1:47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</row>
    <row r="286" spans="1:47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</row>
    <row r="287" spans="1:4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</row>
    <row r="288" spans="1:47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</row>
    <row r="289" spans="1:47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</row>
    <row r="290" spans="1:47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</row>
    <row r="291" spans="1:47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</row>
    <row r="292" spans="1:47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</row>
    <row r="293" spans="1:47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</row>
    <row r="294" spans="1:47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</row>
    <row r="295" spans="1:47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</row>
    <row r="296" spans="1:47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</row>
    <row r="297" spans="1:4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</row>
    <row r="298" spans="1:47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</row>
    <row r="299" spans="1:47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</row>
    <row r="300" spans="1:47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</row>
    <row r="301" spans="1:47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</row>
    <row r="302" spans="1:47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</row>
    <row r="303" spans="1:47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</row>
    <row r="304" spans="1:47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</row>
    <row r="305" spans="1:47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</row>
    <row r="306" spans="1:47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</row>
    <row r="307" spans="1:4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</row>
    <row r="308" spans="1:47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</row>
    <row r="309" spans="1:47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</row>
    <row r="310" spans="1:47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</row>
    <row r="311" spans="1:47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</row>
    <row r="312" spans="1:47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</row>
    <row r="313" spans="1:47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</row>
    <row r="314" spans="1:47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</row>
    <row r="315" spans="1:47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</row>
    <row r="316" spans="1:47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</row>
    <row r="317" spans="1:4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</row>
    <row r="318" spans="1:47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</row>
    <row r="319" spans="1:47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</row>
    <row r="320" spans="1:47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</row>
    <row r="321" spans="1:47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</row>
    <row r="322" spans="1:47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</row>
    <row r="323" spans="1:47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</row>
    <row r="324" spans="1:47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</row>
    <row r="325" spans="1:47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</row>
    <row r="326" spans="1:47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</row>
    <row r="327" spans="1:4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</row>
    <row r="328" spans="1:47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</row>
    <row r="329" spans="1:47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</row>
    <row r="330" spans="1:47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</row>
    <row r="331" spans="1:47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</row>
    <row r="332" spans="1:47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</row>
    <row r="333" spans="1:47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</row>
    <row r="334" spans="1:47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</row>
    <row r="335" spans="1:47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</row>
    <row r="336" spans="1:47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</row>
    <row r="337" spans="1:4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</row>
    <row r="338" spans="1:47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</row>
    <row r="339" spans="1:47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</row>
    <row r="340" spans="1:47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</row>
    <row r="341" spans="1:47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</row>
    <row r="342" spans="1:47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</row>
    <row r="343" spans="1:47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</row>
    <row r="344" spans="1:47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</row>
    <row r="345" spans="1:47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</row>
    <row r="346" spans="1:47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</row>
    <row r="347" spans="1:4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</row>
    <row r="348" spans="1:47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</row>
    <row r="349" spans="1:47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</row>
    <row r="350" spans="1:47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</row>
    <row r="351" spans="1:47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</row>
    <row r="352" spans="1:47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</row>
    <row r="353" spans="1:47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</row>
    <row r="354" spans="1:47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</row>
    <row r="355" spans="1:47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</row>
    <row r="356" spans="1:47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</row>
    <row r="357" spans="1:4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</row>
    <row r="358" spans="1:47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</row>
    <row r="359" spans="1:47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</row>
    <row r="360" spans="1:47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</row>
    <row r="361" spans="1:47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</row>
    <row r="362" spans="1:47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</row>
    <row r="363" spans="1:47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</row>
    <row r="364" spans="1:47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</row>
    <row r="365" spans="1:47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</row>
    <row r="366" spans="1:47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</row>
    <row r="367" spans="1:4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</row>
    <row r="368" spans="1:47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</row>
    <row r="369" spans="1:47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</row>
    <row r="370" spans="1:47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</row>
    <row r="371" spans="1:47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</row>
    <row r="372" spans="1:47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</row>
    <row r="373" spans="1:47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</row>
    <row r="374" spans="1:47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</row>
    <row r="375" spans="1:47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</row>
    <row r="376" spans="1:47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</row>
    <row r="377" spans="1:47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</row>
    <row r="378" spans="1:47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</row>
  </sheetData>
  <mergeCells count="2">
    <mergeCell ref="A67:G68"/>
    <mergeCell ref="A69:G69"/>
  </mergeCells>
  <phoneticPr fontId="19" type="noConversion"/>
  <hyperlinks>
    <hyperlink ref="A69" r:id="rId1" display="http://www.aces.edu/" xr:uid="{57A45380-E874-3545-B201-68CB4F327452}"/>
  </hyperlinks>
  <printOptions horizontalCentered="1"/>
  <pageMargins left="0.01" right="0" top="0.25" bottom="0.25" header="0.27" footer="0.27"/>
  <pageSetup scale="79" orientation="portrait" r:id="rId2"/>
  <headerFooter alignWithMargins="0">
    <oddHeader xml:space="preserve">&amp;C </oddHead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6:I33"/>
  <sheetViews>
    <sheetView workbookViewId="0">
      <selection activeCell="J20" sqref="J20"/>
    </sheetView>
  </sheetViews>
  <sheetFormatPr baseColWidth="10" defaultColWidth="8.83203125" defaultRowHeight="13"/>
  <sheetData>
    <row r="6" spans="4:9">
      <c r="D6" s="105"/>
      <c r="E6" s="104"/>
      <c r="F6" s="104"/>
      <c r="G6" s="105"/>
      <c r="H6" s="104"/>
      <c r="I6" s="106"/>
    </row>
    <row r="7" spans="4:9">
      <c r="D7" s="104"/>
      <c r="E7" s="104"/>
      <c r="F7" s="104"/>
      <c r="G7" s="104"/>
      <c r="H7" s="104"/>
      <c r="I7" s="106"/>
    </row>
    <row r="8" spans="4:9">
      <c r="D8" s="105"/>
      <c r="E8" s="104"/>
      <c r="F8" s="104"/>
      <c r="G8" s="105"/>
      <c r="H8" s="104"/>
      <c r="I8" s="108"/>
    </row>
    <row r="9" spans="4:9">
      <c r="D9" s="104"/>
      <c r="E9" s="104"/>
      <c r="F9" s="104"/>
      <c r="G9" s="104"/>
      <c r="H9" s="104"/>
      <c r="I9" s="106"/>
    </row>
    <row r="10" spans="4:9">
      <c r="D10" s="105"/>
      <c r="E10" s="104"/>
      <c r="F10" s="104"/>
      <c r="G10" s="105"/>
      <c r="H10" s="104"/>
      <c r="I10" s="108"/>
    </row>
    <row r="11" spans="4:9">
      <c r="D11" s="104"/>
      <c r="E11" s="104"/>
      <c r="F11" s="104"/>
      <c r="G11" s="104"/>
      <c r="H11" s="104"/>
      <c r="I11" s="106"/>
    </row>
    <row r="12" spans="4:9">
      <c r="D12" s="105"/>
      <c r="E12" s="104"/>
      <c r="F12" s="104"/>
      <c r="G12" s="105"/>
      <c r="H12" s="104"/>
      <c r="I12" s="108"/>
    </row>
    <row r="13" spans="4:9">
      <c r="D13" s="104"/>
      <c r="E13" s="104"/>
      <c r="F13" s="104"/>
      <c r="G13" s="104"/>
      <c r="H13" s="104"/>
      <c r="I13" s="106"/>
    </row>
    <row r="14" spans="4:9">
      <c r="D14" s="105"/>
      <c r="E14" s="104"/>
      <c r="F14" s="104"/>
      <c r="G14" s="105"/>
      <c r="H14" s="104"/>
      <c r="I14" s="108"/>
    </row>
    <row r="15" spans="4:9">
      <c r="D15" s="105"/>
      <c r="E15" s="104"/>
      <c r="F15" s="104"/>
      <c r="G15" s="105"/>
      <c r="H15" s="104"/>
      <c r="I15" s="108"/>
    </row>
    <row r="16" spans="4:9">
      <c r="D16" s="105"/>
      <c r="E16" s="104"/>
      <c r="F16" s="104"/>
      <c r="G16" s="105"/>
      <c r="H16" s="104"/>
      <c r="I16" s="108"/>
    </row>
    <row r="17" spans="4:9">
      <c r="D17" s="103"/>
      <c r="I17" s="108"/>
    </row>
    <row r="18" spans="4:9">
      <c r="G18" s="107"/>
      <c r="H18" s="104"/>
      <c r="I18" s="107"/>
    </row>
    <row r="22" spans="4:9">
      <c r="G22" s="104"/>
      <c r="H22" s="104"/>
      <c r="I22" s="104"/>
    </row>
    <row r="33" spans="6:6">
      <c r="F33" s="104"/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Wheat2021 </vt:lpstr>
      <vt:lpstr>Sheet1</vt:lpstr>
      <vt:lpstr>'Wheat2021 '!Print_Area</vt:lpstr>
    </vt:vector>
  </TitlesOfParts>
  <Company>ACES, CoAg, AAES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 W Runge</dc:creator>
  <cp:lastModifiedBy>Microsoft Office User</cp:lastModifiedBy>
  <cp:lastPrinted>2021-12-02T21:23:47Z</cp:lastPrinted>
  <dcterms:created xsi:type="dcterms:W3CDTF">2010-03-12T14:29:35Z</dcterms:created>
  <dcterms:modified xsi:type="dcterms:W3CDTF">2021-12-02T21:33:02Z</dcterms:modified>
</cp:coreProperties>
</file>