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heckCompatibility="1"/>
  <mc:AlternateContent xmlns:mc="http://schemas.openxmlformats.org/markup-compatibility/2006">
    <mc:Choice Requires="x15">
      <x15ac:absPath xmlns:x15ac="http://schemas.microsoft.com/office/spreadsheetml/2010/11/ac" url="/Users/ktg0006/Downloads/"/>
    </mc:Choice>
  </mc:AlternateContent>
  <bookViews>
    <workbookView xWindow="10280" yWindow="4400" windowWidth="32020" windowHeight="20140"/>
  </bookViews>
  <sheets>
    <sheet name="Greenhouse Construction" sheetId="1" r:id="rId1"/>
  </sheets>
  <definedNames>
    <definedName name="_xlnm.Print_Area" localSheetId="0">'Greenhouse Construction'!$A:$H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43" i="1"/>
  <c r="H39" i="1"/>
  <c r="H34" i="1"/>
  <c r="H29" i="1"/>
  <c r="H23" i="1"/>
  <c r="H15" i="1"/>
  <c r="H46" i="1"/>
  <c r="F28" i="1"/>
  <c r="F27" i="1"/>
  <c r="F39" i="1"/>
  <c r="F11" i="1"/>
  <c r="F13" i="1"/>
  <c r="F14" i="1"/>
  <c r="F33" i="1"/>
  <c r="F32" i="1"/>
  <c r="F26" i="1"/>
  <c r="F29" i="1"/>
  <c r="F22" i="1"/>
  <c r="F21" i="1"/>
  <c r="F20" i="1"/>
  <c r="F19" i="1"/>
  <c r="F18" i="1"/>
  <c r="F34" i="1"/>
  <c r="F15" i="1"/>
  <c r="F23" i="1"/>
  <c r="C42" i="1"/>
  <c r="F42" i="1"/>
  <c r="F43" i="1"/>
  <c r="F46" i="1"/>
</calcChain>
</file>

<file path=xl/sharedStrings.xml><?xml version="1.0" encoding="utf-8"?>
<sst xmlns="http://schemas.openxmlformats.org/spreadsheetml/2006/main" count="83" uniqueCount="70">
  <si>
    <t>30 x 96 Greenhouse</t>
  </si>
  <si>
    <t>Frame:</t>
  </si>
  <si>
    <t>20 year life</t>
  </si>
  <si>
    <t>Ventilation:</t>
  </si>
  <si>
    <t>5 year life</t>
  </si>
  <si>
    <t>Summary of estimated construction cost per greenhouse</t>
  </si>
  <si>
    <t>ITEM</t>
  </si>
  <si>
    <t>UNIT</t>
  </si>
  <si>
    <t>QUANTITY</t>
  </si>
  <si>
    <t>YOUR FARM</t>
  </si>
  <si>
    <t>dollars</t>
  </si>
  <si>
    <t>1 Frame</t>
  </si>
  <si>
    <t>REPLACEMENT</t>
  </si>
  <si>
    <t>years</t>
  </si>
  <si>
    <t>COST</t>
  </si>
  <si>
    <t>AMOUNT</t>
  </si>
  <si>
    <t>Cooling Pad System</t>
  </si>
  <si>
    <t>Cooling Pads</t>
  </si>
  <si>
    <t>HAF Fans</t>
  </si>
  <si>
    <t>Wall Vent</t>
  </si>
  <si>
    <t>1 Pad System</t>
  </si>
  <si>
    <t>1 Cooling Pad</t>
  </si>
  <si>
    <t>3 year life</t>
  </si>
  <si>
    <t>1 HAF Fan</t>
  </si>
  <si>
    <t>1 Wall Vent</t>
  </si>
  <si>
    <t>Greenhouse Frame</t>
  </si>
  <si>
    <t>Greenhouse Plastic</t>
  </si>
  <si>
    <t>1 Plastic Roll</t>
  </si>
  <si>
    <t>Plastic Locking System</t>
  </si>
  <si>
    <t>1 Ft. Locking System</t>
  </si>
  <si>
    <t>250,000 BTU Heater</t>
  </si>
  <si>
    <t>1 Heater</t>
  </si>
  <si>
    <t>Construction Cost:</t>
  </si>
  <si>
    <t>1 Greenhouse</t>
  </si>
  <si>
    <t>Electrical Installation</t>
  </si>
  <si>
    <t>Construction Installation</t>
  </si>
  <si>
    <t>Site Prep:</t>
  </si>
  <si>
    <t>Life of Site</t>
  </si>
  <si>
    <t>Loan Cost:</t>
  </si>
  <si>
    <t>Operating Loan</t>
  </si>
  <si>
    <t>75% of Total Cost</t>
  </si>
  <si>
    <t>10% Interest</t>
  </si>
  <si>
    <t>Total Cost 30 x 96 Greenhouse</t>
  </si>
  <si>
    <t>50% Shade Cloth</t>
  </si>
  <si>
    <t>1 Cloth</t>
  </si>
  <si>
    <t>Clear, level, groundwork</t>
  </si>
  <si>
    <t>1 Exh. Fan</t>
  </si>
  <si>
    <t>48" Exhaust Fans</t>
  </si>
  <si>
    <t>Door for Greenhouse</t>
  </si>
  <si>
    <t>1 Door</t>
  </si>
  <si>
    <t>Ground Cover</t>
  </si>
  <si>
    <t>12 x 300</t>
  </si>
  <si>
    <t>10 year life</t>
  </si>
  <si>
    <t>1 Cooler</t>
  </si>
  <si>
    <t>25 year life</t>
  </si>
  <si>
    <t>1 Generator</t>
  </si>
  <si>
    <t>*</t>
  </si>
  <si>
    <t>* Assumptions:</t>
  </si>
  <si>
    <t>1. This budget does not include any crop production costs</t>
  </si>
  <si>
    <t xml:space="preserve">2. Utility hook-up not included as cost can vary greatly </t>
  </si>
  <si>
    <t>3. Shipping / travel costs not included</t>
  </si>
  <si>
    <t>4. Pump and plumbing cost included in ventilation sub-total</t>
  </si>
  <si>
    <t>8 x 8 x 8 Walk-In Cooler</t>
  </si>
  <si>
    <t>Energy System:</t>
  </si>
  <si>
    <t>Alabama, 2018</t>
  </si>
  <si>
    <t>Use in combination with production budget *</t>
  </si>
  <si>
    <t>Back-Up Generator (11,000 W)</t>
  </si>
  <si>
    <t>15 year life</t>
  </si>
  <si>
    <t>www.aces.edu</t>
  </si>
  <si>
    <r>
      <t xml:space="preserve">The Alabama Cooperative Extension System (Alabama A&amp;M University and Auburn University) is an equal opportunity educator and employer. Everyone is welcome! Please let us know if you have accessibility needs. </t>
    </r>
    <r>
      <rPr>
        <sz val="8.5"/>
        <color theme="8" tint="-0.499984740745262"/>
        <rFont val="Calibri"/>
        <family val="2"/>
        <scheme val="minor"/>
      </rPr>
      <t>©</t>
    </r>
    <r>
      <rPr>
        <b/>
        <sz val="8.5"/>
        <color theme="8" tint="-0.499984740745262"/>
        <rFont val="Calibri"/>
        <family val="2"/>
        <scheme val="minor"/>
      </rPr>
      <t xml:space="preserve"> 2019 by the Alabama Cooperative Extension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</si>
</sst>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C73"/>
      <name val="HelveticaNeueLTStd-XBlkCn"/>
    </font>
    <font>
      <sz val="8"/>
      <color rgb="FF002C73"/>
      <name val="HelveticaNeueLTStd-Cn"/>
    </font>
    <font>
      <u/>
      <sz val="11"/>
      <color theme="10"/>
      <name val="Calibri"/>
      <family val="2"/>
      <scheme val="minor"/>
    </font>
    <font>
      <b/>
      <sz val="8.5"/>
      <color theme="8" tint="-0.499984740745262"/>
      <name val="Calibri"/>
      <family val="2"/>
      <scheme val="minor"/>
    </font>
    <font>
      <sz val="8.5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Border="1"/>
    <xf numFmtId="43" fontId="0" fillId="0" borderId="2" xfId="1" applyFont="1" applyBorder="1"/>
    <xf numFmtId="43" fontId="0" fillId="0" borderId="0" xfId="1" applyFont="1" applyFill="1" applyBorder="1"/>
    <xf numFmtId="0" fontId="0" fillId="0" borderId="0" xfId="0" applyAlignment="1">
      <alignment vertical="top"/>
    </xf>
    <xf numFmtId="43" fontId="0" fillId="0" borderId="2" xfId="1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4" fontId="0" fillId="0" borderId="5" xfId="2" applyFont="1" applyBorder="1" applyProtection="1">
      <protection locked="0"/>
    </xf>
    <xf numFmtId="0" fontId="0" fillId="0" borderId="0" xfId="0" applyFill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/>
    </xf>
    <xf numFmtId="44" fontId="2" fillId="2" borderId="4" xfId="2" applyFont="1" applyFill="1" applyBorder="1"/>
    <xf numFmtId="0" fontId="5" fillId="0" borderId="0" xfId="3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1046018</xdr:colOff>
      <xdr:row>0</xdr:row>
      <xdr:rowOff>68214</xdr:rowOff>
    </xdr:from>
    <xdr:to>
      <xdr:col>7</xdr:col>
      <xdr:colOff>957942</xdr:colOff>
      <xdr:row>3</xdr:row>
      <xdr:rowOff>122285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7618" y="68214"/>
          <a:ext cx="2375724" cy="625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es.edu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H61" sqref="H61"/>
    </sheetView>
  </sheetViews>
  <sheetFormatPr baseColWidth="10" defaultColWidth="8.83203125" defaultRowHeight="15" x14ac:dyDescent="0.2"/>
  <cols>
    <col min="1" max="1" width="27.33203125" customWidth="1"/>
    <col min="2" max="2" width="17.5" bestFit="1" customWidth="1"/>
    <col min="3" max="3" width="10.83203125" bestFit="1" customWidth="1"/>
    <col min="4" max="4" width="12.33203125" bestFit="1" customWidth="1"/>
    <col min="5" max="5" width="17.83203125" bestFit="1" customWidth="1"/>
    <col min="6" max="6" width="13.33203125" customWidth="1"/>
    <col min="7" max="7" width="1.1640625" customWidth="1"/>
    <col min="8" max="8" width="14" bestFit="1" customWidth="1"/>
  </cols>
  <sheetData>
    <row r="1" spans="1:8" x14ac:dyDescent="0.2">
      <c r="A1" t="s">
        <v>5</v>
      </c>
    </row>
    <row r="2" spans="1:8" x14ac:dyDescent="0.2">
      <c r="A2" t="s">
        <v>65</v>
      </c>
    </row>
    <row r="3" spans="1:8" x14ac:dyDescent="0.2">
      <c r="A3" t="s">
        <v>0</v>
      </c>
    </row>
    <row r="4" spans="1:8" x14ac:dyDescent="0.2">
      <c r="A4" t="s">
        <v>64</v>
      </c>
    </row>
    <row r="6" spans="1:8" x14ac:dyDescent="0.2">
      <c r="A6" s="1" t="s">
        <v>6</v>
      </c>
      <c r="B6" s="4" t="s">
        <v>7</v>
      </c>
      <c r="C6" s="4" t="s">
        <v>14</v>
      </c>
      <c r="D6" s="4" t="s">
        <v>8</v>
      </c>
      <c r="E6" s="4" t="s">
        <v>12</v>
      </c>
      <c r="F6" s="4" t="s">
        <v>15</v>
      </c>
      <c r="G6" s="4"/>
      <c r="H6" s="4" t="s">
        <v>9</v>
      </c>
    </row>
    <row r="7" spans="1:8" x14ac:dyDescent="0.2">
      <c r="A7" s="2"/>
      <c r="B7" s="2"/>
      <c r="C7" s="5" t="s">
        <v>10</v>
      </c>
      <c r="D7" s="5"/>
      <c r="E7" s="5" t="s">
        <v>13</v>
      </c>
      <c r="F7" s="5" t="s">
        <v>10</v>
      </c>
      <c r="G7" s="5"/>
      <c r="H7" s="2"/>
    </row>
    <row r="8" spans="1:8" x14ac:dyDescent="0.2">
      <c r="H8" s="3"/>
    </row>
    <row r="9" spans="1:8" x14ac:dyDescent="0.2">
      <c r="A9" s="27" t="s">
        <v>1</v>
      </c>
    </row>
    <row r="10" spans="1:8" x14ac:dyDescent="0.2">
      <c r="A10" s="6" t="s">
        <v>25</v>
      </c>
      <c r="B10" t="s">
        <v>11</v>
      </c>
      <c r="C10" s="10">
        <v>8000</v>
      </c>
      <c r="D10" s="8">
        <v>1</v>
      </c>
      <c r="E10" s="18" t="s">
        <v>2</v>
      </c>
      <c r="F10" s="10">
        <f>C10*D10</f>
        <v>8000</v>
      </c>
      <c r="H10" s="19"/>
    </row>
    <row r="11" spans="1:8" x14ac:dyDescent="0.2">
      <c r="A11" s="6" t="s">
        <v>26</v>
      </c>
      <c r="B11" t="s">
        <v>27</v>
      </c>
      <c r="C11" s="10">
        <v>350</v>
      </c>
      <c r="D11" s="8">
        <v>2</v>
      </c>
      <c r="E11" s="18" t="s">
        <v>22</v>
      </c>
      <c r="F11" s="10">
        <f>C11*D11</f>
        <v>700</v>
      </c>
      <c r="H11" s="20"/>
    </row>
    <row r="12" spans="1:8" x14ac:dyDescent="0.2">
      <c r="A12" s="16" t="s">
        <v>48</v>
      </c>
      <c r="B12" t="s">
        <v>49</v>
      </c>
      <c r="C12" s="10">
        <v>300</v>
      </c>
      <c r="D12" s="9">
        <v>1</v>
      </c>
      <c r="E12" s="24" t="s">
        <v>2</v>
      </c>
      <c r="F12" s="10">
        <v>300</v>
      </c>
      <c r="H12" s="20"/>
    </row>
    <row r="13" spans="1:8" x14ac:dyDescent="0.2">
      <c r="A13" s="6" t="s">
        <v>28</v>
      </c>
      <c r="B13" t="s">
        <v>29</v>
      </c>
      <c r="C13" s="10">
        <v>1.75</v>
      </c>
      <c r="D13" s="8">
        <v>450</v>
      </c>
      <c r="E13" s="18" t="s">
        <v>2</v>
      </c>
      <c r="F13" s="11">
        <f>C13*D13</f>
        <v>787.5</v>
      </c>
      <c r="H13" s="20"/>
    </row>
    <row r="14" spans="1:8" x14ac:dyDescent="0.2">
      <c r="A14" s="6" t="s">
        <v>43</v>
      </c>
      <c r="B14" t="s">
        <v>44</v>
      </c>
      <c r="C14" s="10">
        <v>1000</v>
      </c>
      <c r="D14" s="8">
        <v>1</v>
      </c>
      <c r="E14" s="18" t="s">
        <v>4</v>
      </c>
      <c r="F14" s="12">
        <f>C14*D14</f>
        <v>1000</v>
      </c>
      <c r="H14" s="20"/>
    </row>
    <row r="15" spans="1:8" x14ac:dyDescent="0.2">
      <c r="C15" s="10"/>
      <c r="D15" s="8"/>
      <c r="E15" s="18"/>
      <c r="F15" s="10">
        <f>SUM(F10:F14)</f>
        <v>10787.5</v>
      </c>
      <c r="H15" s="21">
        <f>SUM(H10:H14)</f>
        <v>0</v>
      </c>
    </row>
    <row r="16" spans="1:8" x14ac:dyDescent="0.2">
      <c r="C16" s="10"/>
      <c r="D16" s="9"/>
      <c r="E16" s="18"/>
      <c r="F16" s="10"/>
      <c r="H16" s="21"/>
    </row>
    <row r="17" spans="1:8" x14ac:dyDescent="0.2">
      <c r="A17" s="27" t="s">
        <v>3</v>
      </c>
      <c r="C17" s="10"/>
      <c r="D17" s="8"/>
      <c r="E17" s="18"/>
      <c r="F17" s="10"/>
      <c r="H17" s="22"/>
    </row>
    <row r="18" spans="1:8" x14ac:dyDescent="0.2">
      <c r="A18" s="6" t="s">
        <v>47</v>
      </c>
      <c r="B18" s="7" t="s">
        <v>46</v>
      </c>
      <c r="C18" s="10">
        <v>1200</v>
      </c>
      <c r="D18" s="8">
        <v>2</v>
      </c>
      <c r="E18" s="18" t="s">
        <v>4</v>
      </c>
      <c r="F18" s="10">
        <f>C18*D18</f>
        <v>2400</v>
      </c>
      <c r="H18" s="19"/>
    </row>
    <row r="19" spans="1:8" x14ac:dyDescent="0.2">
      <c r="A19" s="6" t="s">
        <v>16</v>
      </c>
      <c r="B19" t="s">
        <v>20</v>
      </c>
      <c r="C19" s="10">
        <v>1200</v>
      </c>
      <c r="D19" s="8">
        <v>1</v>
      </c>
      <c r="E19" s="18" t="s">
        <v>4</v>
      </c>
      <c r="F19" s="10">
        <f>C19*D19</f>
        <v>1200</v>
      </c>
      <c r="H19" s="19"/>
    </row>
    <row r="20" spans="1:8" x14ac:dyDescent="0.2">
      <c r="A20" s="6" t="s">
        <v>17</v>
      </c>
      <c r="B20" t="s">
        <v>21</v>
      </c>
      <c r="C20" s="10">
        <v>39</v>
      </c>
      <c r="D20" s="8">
        <v>25</v>
      </c>
      <c r="E20" s="18" t="s">
        <v>22</v>
      </c>
      <c r="F20" s="10">
        <f>C20*D20</f>
        <v>975</v>
      </c>
      <c r="H20" s="20"/>
    </row>
    <row r="21" spans="1:8" x14ac:dyDescent="0.2">
      <c r="A21" s="6" t="s">
        <v>18</v>
      </c>
      <c r="B21" t="s">
        <v>23</v>
      </c>
      <c r="C21" s="10">
        <v>120</v>
      </c>
      <c r="D21" s="8">
        <v>4</v>
      </c>
      <c r="E21" s="18" t="s">
        <v>22</v>
      </c>
      <c r="F21" s="10">
        <f>C21*D21</f>
        <v>480</v>
      </c>
      <c r="H21" s="20"/>
    </row>
    <row r="22" spans="1:8" x14ac:dyDescent="0.2">
      <c r="A22" s="6" t="s">
        <v>19</v>
      </c>
      <c r="B22" t="s">
        <v>24</v>
      </c>
      <c r="C22" s="10">
        <v>2000</v>
      </c>
      <c r="D22" s="8">
        <v>1</v>
      </c>
      <c r="E22" s="18" t="s">
        <v>4</v>
      </c>
      <c r="F22" s="12">
        <f>C22*D22</f>
        <v>2000</v>
      </c>
      <c r="H22" s="20"/>
    </row>
    <row r="23" spans="1:8" x14ac:dyDescent="0.2">
      <c r="C23" s="10"/>
      <c r="D23" s="8"/>
      <c r="E23" s="6" t="s">
        <v>56</v>
      </c>
      <c r="F23" s="13">
        <f>SUM(F18:F22)</f>
        <v>7055</v>
      </c>
      <c r="H23" s="22">
        <f>SUM(H18:H22)</f>
        <v>0</v>
      </c>
    </row>
    <row r="24" spans="1:8" x14ac:dyDescent="0.2">
      <c r="A24" s="6"/>
      <c r="C24" s="10"/>
      <c r="D24" s="9"/>
      <c r="E24" s="18"/>
      <c r="F24" s="13"/>
      <c r="H24" s="22"/>
    </row>
    <row r="25" spans="1:8" x14ac:dyDescent="0.2">
      <c r="A25" s="28" t="s">
        <v>63</v>
      </c>
      <c r="C25" s="10"/>
      <c r="D25" s="8"/>
      <c r="E25" s="18"/>
      <c r="F25" s="10"/>
      <c r="H25" s="22"/>
    </row>
    <row r="26" spans="1:8" x14ac:dyDescent="0.2">
      <c r="A26" s="6" t="s">
        <v>30</v>
      </c>
      <c r="B26" t="s">
        <v>31</v>
      </c>
      <c r="C26" s="10">
        <v>1250</v>
      </c>
      <c r="D26" s="8">
        <v>1</v>
      </c>
      <c r="E26" s="18" t="s">
        <v>4</v>
      </c>
      <c r="F26" s="11">
        <f>C26*D26</f>
        <v>1250</v>
      </c>
      <c r="H26" s="19"/>
    </row>
    <row r="27" spans="1:8" x14ac:dyDescent="0.2">
      <c r="A27" s="16" t="s">
        <v>62</v>
      </c>
      <c r="B27" t="s">
        <v>53</v>
      </c>
      <c r="C27" s="10">
        <v>6250</v>
      </c>
      <c r="D27" s="9">
        <v>1</v>
      </c>
      <c r="E27" s="24" t="s">
        <v>54</v>
      </c>
      <c r="F27" s="11">
        <f>C27*D27</f>
        <v>6250</v>
      </c>
      <c r="H27" s="20"/>
    </row>
    <row r="28" spans="1:8" x14ac:dyDescent="0.2">
      <c r="A28" s="16" t="s">
        <v>66</v>
      </c>
      <c r="B28" t="s">
        <v>55</v>
      </c>
      <c r="C28" s="10">
        <v>2750</v>
      </c>
      <c r="D28" s="9">
        <v>1</v>
      </c>
      <c r="E28" s="18" t="s">
        <v>67</v>
      </c>
      <c r="F28" s="12">
        <f>C28*D28</f>
        <v>2750</v>
      </c>
      <c r="H28" s="20"/>
    </row>
    <row r="29" spans="1:8" x14ac:dyDescent="0.2">
      <c r="A29" s="6"/>
      <c r="C29" s="10"/>
      <c r="D29" s="9"/>
      <c r="E29" s="18"/>
      <c r="F29" s="10">
        <f>SUM(F26+F27+F28)</f>
        <v>10250</v>
      </c>
      <c r="H29" s="22">
        <f>SUM(H26:H28)</f>
        <v>0</v>
      </c>
    </row>
    <row r="30" spans="1:8" x14ac:dyDescent="0.2">
      <c r="A30" s="6"/>
      <c r="C30" s="10"/>
      <c r="D30" s="8"/>
      <c r="E30" s="18"/>
      <c r="H30" s="22"/>
    </row>
    <row r="31" spans="1:8" x14ac:dyDescent="0.2">
      <c r="A31" s="28" t="s">
        <v>32</v>
      </c>
      <c r="C31" s="10"/>
      <c r="D31" s="8"/>
      <c r="E31" s="18"/>
      <c r="F31" s="10"/>
      <c r="H31" s="21"/>
    </row>
    <row r="32" spans="1:8" x14ac:dyDescent="0.2">
      <c r="A32" s="6" t="s">
        <v>35</v>
      </c>
      <c r="B32" t="s">
        <v>33</v>
      </c>
      <c r="C32" s="10">
        <v>10000</v>
      </c>
      <c r="D32" s="8">
        <v>1</v>
      </c>
      <c r="E32" s="18" t="s">
        <v>2</v>
      </c>
      <c r="F32" s="11">
        <f>C32*D32</f>
        <v>10000</v>
      </c>
      <c r="G32" s="3"/>
      <c r="H32" s="19"/>
    </row>
    <row r="33" spans="1:8" x14ac:dyDescent="0.2">
      <c r="A33" s="6" t="s">
        <v>34</v>
      </c>
      <c r="B33" t="s">
        <v>33</v>
      </c>
      <c r="C33" s="10">
        <v>1500</v>
      </c>
      <c r="D33" s="8">
        <v>1</v>
      </c>
      <c r="E33" s="18" t="s">
        <v>2</v>
      </c>
      <c r="F33" s="12">
        <f>C33*D33</f>
        <v>1500</v>
      </c>
      <c r="G33" s="3"/>
      <c r="H33" s="20"/>
    </row>
    <row r="34" spans="1:8" x14ac:dyDescent="0.2">
      <c r="A34" s="7"/>
      <c r="C34" s="10"/>
      <c r="D34" s="8"/>
      <c r="E34" s="18"/>
      <c r="F34" s="10">
        <f>SUM(F32:F33)</f>
        <v>11500</v>
      </c>
      <c r="H34" s="22">
        <f>SUM(H32:H33)</f>
        <v>0</v>
      </c>
    </row>
    <row r="35" spans="1:8" x14ac:dyDescent="0.2">
      <c r="A35" s="7"/>
      <c r="C35" s="10"/>
      <c r="D35" s="9"/>
      <c r="E35" s="18"/>
      <c r="F35" s="10"/>
      <c r="H35" s="22"/>
    </row>
    <row r="36" spans="1:8" x14ac:dyDescent="0.2">
      <c r="A36" s="27" t="s">
        <v>36</v>
      </c>
      <c r="C36" s="10"/>
      <c r="D36" s="8"/>
      <c r="E36" s="18"/>
      <c r="F36" s="10"/>
      <c r="H36" s="22"/>
    </row>
    <row r="37" spans="1:8" x14ac:dyDescent="0.2">
      <c r="A37" s="6" t="s">
        <v>45</v>
      </c>
      <c r="B37" t="s">
        <v>33</v>
      </c>
      <c r="C37" s="10">
        <v>2000</v>
      </c>
      <c r="D37" s="8">
        <v>1</v>
      </c>
      <c r="E37" s="18" t="s">
        <v>37</v>
      </c>
      <c r="F37" s="11">
        <v>2000</v>
      </c>
      <c r="H37" s="19"/>
    </row>
    <row r="38" spans="1:8" x14ac:dyDescent="0.2">
      <c r="A38" s="16" t="s">
        <v>50</v>
      </c>
      <c r="B38" t="s">
        <v>51</v>
      </c>
      <c r="C38" s="10">
        <v>150</v>
      </c>
      <c r="D38" s="8">
        <v>1</v>
      </c>
      <c r="E38" s="24" t="s">
        <v>52</v>
      </c>
      <c r="F38" s="12">
        <v>150</v>
      </c>
      <c r="H38" s="20"/>
    </row>
    <row r="39" spans="1:8" x14ac:dyDescent="0.2">
      <c r="C39" s="10"/>
      <c r="E39" s="18"/>
      <c r="F39" s="10">
        <f>SUM(F37+F38)</f>
        <v>2150</v>
      </c>
      <c r="H39" s="22">
        <f>SUM(H37:H38)</f>
        <v>0</v>
      </c>
    </row>
    <row r="40" spans="1:8" x14ac:dyDescent="0.2">
      <c r="C40" s="10"/>
      <c r="E40" s="18"/>
      <c r="F40" s="10"/>
      <c r="H40" s="22"/>
    </row>
    <row r="41" spans="1:8" x14ac:dyDescent="0.2">
      <c r="A41" s="27" t="s">
        <v>38</v>
      </c>
      <c r="C41" s="10"/>
      <c r="E41" s="18"/>
      <c r="F41" s="10"/>
      <c r="H41" s="22"/>
    </row>
    <row r="42" spans="1:8" x14ac:dyDescent="0.2">
      <c r="A42" s="6" t="s">
        <v>39</v>
      </c>
      <c r="B42" t="s">
        <v>40</v>
      </c>
      <c r="C42" s="10">
        <f>SUM(F15+F23+F29+F34+F39)*0.75</f>
        <v>31306.875</v>
      </c>
      <c r="E42" s="18" t="s">
        <v>41</v>
      </c>
      <c r="F42" s="15">
        <f>C42*0.1</f>
        <v>3130.6875</v>
      </c>
      <c r="H42" s="19"/>
    </row>
    <row r="43" spans="1:8" x14ac:dyDescent="0.2">
      <c r="E43" s="18"/>
      <c r="F43" s="10">
        <f>SUM(F42)</f>
        <v>3130.6875</v>
      </c>
      <c r="H43" s="22">
        <f>SUM(H42)</f>
        <v>0</v>
      </c>
    </row>
    <row r="44" spans="1:8" x14ac:dyDescent="0.2">
      <c r="F44" s="10"/>
      <c r="H44" s="22"/>
    </row>
    <row r="45" spans="1:8" x14ac:dyDescent="0.2">
      <c r="H45" s="21"/>
    </row>
    <row r="46" spans="1:8" ht="16" thickBot="1" x14ac:dyDescent="0.25">
      <c r="A46" s="31" t="s">
        <v>42</v>
      </c>
      <c r="B46" s="31"/>
      <c r="F46" s="29">
        <f>SUM(F43,F39,F34,F29,F23,F15)</f>
        <v>44873.1875</v>
      </c>
      <c r="H46" s="23">
        <f>SUM(H15,H23,H29,H34,H39,H43)</f>
        <v>0</v>
      </c>
    </row>
    <row r="47" spans="1:8" ht="16" thickTop="1" x14ac:dyDescent="0.2"/>
    <row r="48" spans="1:8" ht="14.5" customHeight="1" x14ac:dyDescent="0.2">
      <c r="A48" s="17" t="s">
        <v>57</v>
      </c>
      <c r="B48" s="14"/>
    </row>
    <row r="49" spans="1:8" ht="14.5" customHeight="1" x14ac:dyDescent="0.2">
      <c r="A49" t="s">
        <v>58</v>
      </c>
      <c r="B49" s="14"/>
      <c r="C49" s="14"/>
    </row>
    <row r="50" spans="1:8" x14ac:dyDescent="0.2">
      <c r="A50" s="14" t="s">
        <v>59</v>
      </c>
      <c r="B50" s="14"/>
      <c r="C50" s="14"/>
    </row>
    <row r="51" spans="1:8" x14ac:dyDescent="0.2">
      <c r="A51" t="s">
        <v>60</v>
      </c>
    </row>
    <row r="52" spans="1:8" x14ac:dyDescent="0.2">
      <c r="A52" t="s">
        <v>61</v>
      </c>
    </row>
    <row r="54" spans="1:8" x14ac:dyDescent="0.2">
      <c r="B54" s="25"/>
      <c r="C54" s="25"/>
      <c r="D54" s="25"/>
      <c r="E54" s="25"/>
      <c r="F54" s="25"/>
      <c r="G54" s="25"/>
      <c r="H54" s="25"/>
    </row>
    <row r="55" spans="1:8" x14ac:dyDescent="0.2">
      <c r="B55" s="26"/>
      <c r="C55" s="26"/>
      <c r="D55" s="26"/>
      <c r="E55" s="26"/>
      <c r="F55" s="26"/>
      <c r="G55" s="26"/>
      <c r="H55" s="26"/>
    </row>
    <row r="56" spans="1:8" x14ac:dyDescent="0.2">
      <c r="A56" s="32"/>
      <c r="B56" s="32"/>
      <c r="C56" s="32"/>
      <c r="D56" s="32"/>
      <c r="E56" s="32"/>
      <c r="F56" s="32"/>
      <c r="G56" s="32"/>
      <c r="H56" s="32"/>
    </row>
    <row r="57" spans="1:8" x14ac:dyDescent="0.2">
      <c r="A57" s="32"/>
      <c r="B57" s="32"/>
      <c r="C57" s="32"/>
      <c r="D57" s="32"/>
      <c r="E57" s="32"/>
      <c r="F57" s="32"/>
      <c r="G57" s="32"/>
      <c r="H57" s="32"/>
    </row>
    <row r="58" spans="1:8" x14ac:dyDescent="0.2">
      <c r="A58" s="30"/>
      <c r="B58" s="30"/>
      <c r="C58" s="30"/>
      <c r="D58" s="30"/>
      <c r="E58" s="30"/>
      <c r="F58" s="30"/>
      <c r="G58" s="30"/>
      <c r="H58" s="30"/>
    </row>
    <row r="64" spans="1:8" x14ac:dyDescent="0.2">
      <c r="A64" s="32" t="s">
        <v>69</v>
      </c>
      <c r="B64" s="32"/>
      <c r="C64" s="32"/>
      <c r="D64" s="32"/>
      <c r="E64" s="32"/>
      <c r="F64" s="32"/>
      <c r="G64" s="32"/>
      <c r="H64" s="32"/>
    </row>
    <row r="65" spans="1:8" x14ac:dyDescent="0.2">
      <c r="A65" s="32"/>
      <c r="B65" s="32"/>
      <c r="C65" s="32"/>
      <c r="D65" s="32"/>
      <c r="E65" s="32"/>
      <c r="F65" s="32"/>
      <c r="G65" s="32"/>
      <c r="H65" s="32"/>
    </row>
    <row r="66" spans="1:8" x14ac:dyDescent="0.2">
      <c r="A66" s="30" t="s">
        <v>68</v>
      </c>
      <c r="B66" s="30"/>
      <c r="C66" s="30"/>
      <c r="D66" s="30"/>
      <c r="E66" s="30"/>
      <c r="F66" s="30"/>
      <c r="G66" s="30"/>
      <c r="H66" s="30"/>
    </row>
    <row r="67" spans="1:8" ht="14.5" customHeight="1" x14ac:dyDescent="0.2"/>
  </sheetData>
  <mergeCells count="5">
    <mergeCell ref="A58:H58"/>
    <mergeCell ref="A46:B46"/>
    <mergeCell ref="A56:H57"/>
    <mergeCell ref="A64:H65"/>
    <mergeCell ref="A66:H66"/>
  </mergeCells>
  <phoneticPr fontId="8" type="noConversion"/>
  <hyperlinks>
    <hyperlink ref="A66" r:id="rId1" display="http://www.aces.edu/"/>
  </hyperlinks>
  <pageMargins left="0.7" right="0.7" top="0.75" bottom="0.75" header="0.3" footer="0.3"/>
  <pageSetup pageOrder="overThenDown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Greenhouse Construction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Burkett</dc:creator>
  <cp:lastModifiedBy>Microsoft Office User</cp:lastModifiedBy>
  <cp:lastPrinted>2019-10-11T19:57:19Z</cp:lastPrinted>
  <dcterms:created xsi:type="dcterms:W3CDTF">2017-11-01T01:36:08Z</dcterms:created>
  <dcterms:modified xsi:type="dcterms:W3CDTF">2019-10-17T14:46:54Z</dcterms:modified>
  <cp:contentStatus/>
</cp:coreProperties>
</file>